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00" windowWidth="10515" windowHeight="4500" activeTab="2"/>
  </bookViews>
  <sheets>
    <sheet name="Emploi1" sheetId="1" r:id="rId1"/>
    <sheet name="Emploi2" sheetId="2" r:id="rId2"/>
    <sheet name="Education &amp; Formation" sheetId="3" r:id="rId3"/>
  </sheets>
  <definedNames>
    <definedName name="_xlnm.Print_Area" localSheetId="2">'Education &amp; Formation'!$A$1:$AF$33</definedName>
  </definedNames>
  <calcPr calcId="125725"/>
</workbook>
</file>

<file path=xl/calcChain.xml><?xml version="1.0" encoding="utf-8"?>
<calcChain xmlns="http://schemas.openxmlformats.org/spreadsheetml/2006/main">
  <c r="U23" i="3"/>
  <c r="U22"/>
  <c r="U21"/>
  <c r="U6"/>
  <c r="U5"/>
  <c r="U4"/>
  <c r="P33"/>
  <c r="P28"/>
  <c r="O22"/>
  <c r="P22" s="1"/>
  <c r="N22"/>
  <c r="P21"/>
  <c r="P20"/>
  <c r="P19"/>
  <c r="O13"/>
  <c r="N13"/>
  <c r="P12"/>
  <c r="P11"/>
  <c r="P10"/>
  <c r="P9"/>
  <c r="P8"/>
  <c r="P7"/>
  <c r="P6"/>
  <c r="P5"/>
  <c r="P4"/>
  <c r="I33"/>
  <c r="H33"/>
  <c r="J33" s="1"/>
  <c r="J32"/>
  <c r="J31"/>
  <c r="J30"/>
  <c r="J29"/>
  <c r="J28"/>
  <c r="J27"/>
  <c r="J26"/>
  <c r="J25"/>
  <c r="J24"/>
  <c r="J18"/>
  <c r="J17"/>
  <c r="J16"/>
  <c r="J10"/>
  <c r="J9"/>
  <c r="J8"/>
  <c r="P13" l="1"/>
  <c r="D9"/>
  <c r="D11"/>
  <c r="D10"/>
  <c r="D8"/>
  <c r="D7"/>
  <c r="D6"/>
  <c r="D5"/>
  <c r="D4"/>
  <c r="AL19" i="2" l="1"/>
  <c r="AM19" s="1"/>
  <c r="AL20"/>
  <c r="AM20" s="1"/>
  <c r="AL21"/>
  <c r="AM21" s="1"/>
  <c r="AL22"/>
  <c r="AM22" s="1"/>
  <c r="AL23"/>
  <c r="AM23" s="1"/>
  <c r="AL24"/>
  <c r="AM24" s="1"/>
  <c r="AL18"/>
  <c r="AM18" s="1"/>
  <c r="AL5"/>
  <c r="AM5" s="1"/>
  <c r="AL6"/>
  <c r="AM6" s="1"/>
  <c r="AL7"/>
  <c r="AM7" s="1"/>
  <c r="AL8"/>
  <c r="AM8" s="1"/>
  <c r="AL9"/>
  <c r="AM9" s="1"/>
  <c r="AL10"/>
  <c r="AL4"/>
  <c r="AH10"/>
  <c r="AH9"/>
  <c r="AH8"/>
  <c r="AH7"/>
  <c r="AH6"/>
  <c r="AH5"/>
  <c r="AH4"/>
  <c r="AC22"/>
  <c r="AC21"/>
  <c r="AC20"/>
  <c r="AC19"/>
  <c r="AC18"/>
  <c r="AC8"/>
  <c r="AC7"/>
  <c r="AC6"/>
  <c r="AC5"/>
  <c r="AC4"/>
  <c r="W19"/>
  <c r="X19" s="1"/>
  <c r="W20"/>
  <c r="X20" s="1"/>
  <c r="W21"/>
  <c r="X21" s="1"/>
  <c r="W22"/>
  <c r="W23"/>
  <c r="X23" s="1"/>
  <c r="W24"/>
  <c r="X24" s="1"/>
  <c r="W18"/>
  <c r="X18" s="1"/>
  <c r="X22"/>
  <c r="X8"/>
  <c r="X7"/>
  <c r="X6"/>
  <c r="X5"/>
  <c r="X4"/>
  <c r="S19"/>
  <c r="S18"/>
  <c r="S20"/>
  <c r="S22"/>
  <c r="S21"/>
  <c r="AM10" l="1"/>
  <c r="AM4"/>
  <c r="S8" l="1"/>
  <c r="S7"/>
  <c r="S6"/>
  <c r="S5"/>
  <c r="S4"/>
  <c r="N22"/>
  <c r="N21"/>
  <c r="N20"/>
  <c r="N19"/>
  <c r="N18"/>
  <c r="M5"/>
  <c r="M6"/>
  <c r="M7"/>
  <c r="M8"/>
  <c r="M9"/>
  <c r="M10"/>
  <c r="M4"/>
  <c r="L5"/>
  <c r="N5" s="1"/>
  <c r="L6"/>
  <c r="L7"/>
  <c r="L8"/>
  <c r="L9"/>
  <c r="L10"/>
  <c r="L4"/>
  <c r="H19"/>
  <c r="H20"/>
  <c r="H21"/>
  <c r="H22"/>
  <c r="H23"/>
  <c r="H24"/>
  <c r="H18"/>
  <c r="G19"/>
  <c r="G20"/>
  <c r="G21"/>
  <c r="I21" s="1"/>
  <c r="G22"/>
  <c r="G23"/>
  <c r="G24"/>
  <c r="G18"/>
  <c r="I10"/>
  <c r="I9"/>
  <c r="I8"/>
  <c r="I7"/>
  <c r="I6"/>
  <c r="I5"/>
  <c r="I4"/>
  <c r="D24"/>
  <c r="D23"/>
  <c r="D22"/>
  <c r="D21"/>
  <c r="D20"/>
  <c r="D19"/>
  <c r="D18"/>
  <c r="D5"/>
  <c r="D6"/>
  <c r="D7"/>
  <c r="D8"/>
  <c r="D9"/>
  <c r="D10"/>
  <c r="D4"/>
  <c r="F14" i="1"/>
  <c r="F15"/>
  <c r="F16"/>
  <c r="F17"/>
  <c r="F18"/>
  <c r="F19"/>
  <c r="F13"/>
  <c r="N8" i="2" l="1"/>
  <c r="I20"/>
  <c r="I24"/>
  <c r="I23"/>
  <c r="I19"/>
  <c r="N9"/>
  <c r="N7"/>
  <c r="N10"/>
  <c r="N6"/>
  <c r="N4"/>
  <c r="I22"/>
  <c r="I18"/>
</calcChain>
</file>

<file path=xl/sharedStrings.xml><?xml version="1.0" encoding="utf-8"?>
<sst xmlns="http://schemas.openxmlformats.org/spreadsheetml/2006/main" count="327" uniqueCount="97">
  <si>
    <t>Numérateur</t>
  </si>
  <si>
    <t>Dénominateur</t>
  </si>
  <si>
    <t>Indicateur</t>
  </si>
  <si>
    <t>Femme</t>
  </si>
  <si>
    <t>Homme</t>
  </si>
  <si>
    <t>15-24</t>
  </si>
  <si>
    <t>15-35</t>
  </si>
  <si>
    <t>Urbain</t>
  </si>
  <si>
    <t>Rural</t>
  </si>
  <si>
    <t>15-64</t>
  </si>
  <si>
    <t>Ensemble</t>
  </si>
  <si>
    <t>Proportion des ménages de travailleurs pauvres</t>
  </si>
  <si>
    <t>Taux d'alphabétisation</t>
  </si>
  <si>
    <t>15 ans et plus</t>
  </si>
  <si>
    <t>Taux de scolarisation Brut EPT</t>
  </si>
  <si>
    <t>Primaire</t>
  </si>
  <si>
    <t>Secondaire2</t>
  </si>
  <si>
    <t>Secondaire1</t>
  </si>
  <si>
    <t>Taux de Scolarisation net</t>
  </si>
  <si>
    <t>Taux d'achèvement EPT</t>
  </si>
  <si>
    <t>Taux de transition vers l'enseignement secondaire</t>
  </si>
  <si>
    <t>Primaire-Secondaire1</t>
  </si>
  <si>
    <t>Taux de transition vers l'enseignement Supérieur</t>
  </si>
  <si>
    <t>Non disponible</t>
  </si>
  <si>
    <t>Taux de Scolarisation ETFP</t>
  </si>
  <si>
    <t>Taux de scolarisation EFTP résidentiel (2010-2011)</t>
  </si>
  <si>
    <t>Masculin</t>
  </si>
  <si>
    <t>Feminin</t>
  </si>
  <si>
    <t>Total</t>
  </si>
  <si>
    <t>Taux de scolarisation EFTP en alternance (2010-2011)</t>
  </si>
  <si>
    <t>Taux de réussite au BAC 2011</t>
  </si>
  <si>
    <t>Séries du BAC</t>
  </si>
  <si>
    <t>E</t>
  </si>
  <si>
    <t>F1</t>
  </si>
  <si>
    <t>F2</t>
  </si>
  <si>
    <t>F3</t>
  </si>
  <si>
    <t>F4</t>
  </si>
  <si>
    <t>Ti/1</t>
  </si>
  <si>
    <t>G1</t>
  </si>
  <si>
    <t>G2</t>
  </si>
  <si>
    <t>G3</t>
  </si>
  <si>
    <t>TOTAL</t>
  </si>
  <si>
    <t>30.a</t>
  </si>
  <si>
    <t>Taux de réussite au BAC 2012</t>
  </si>
  <si>
    <t>30.b</t>
  </si>
  <si>
    <t>Taux de réussite au CAP 2011</t>
  </si>
  <si>
    <t>Séries du CAP</t>
  </si>
  <si>
    <t>INDUSTRIELLE</t>
  </si>
  <si>
    <t>ARTISTIQUE ARTISANALE</t>
  </si>
  <si>
    <t>COIFFURE, ESTHETIQUE, COUTURE</t>
  </si>
  <si>
    <t>30.c</t>
  </si>
  <si>
    <t>Taux de réussite au BT 2011</t>
  </si>
  <si>
    <t>BT</t>
  </si>
  <si>
    <t>Taux de réussite au CFA 2011</t>
  </si>
  <si>
    <t>CFA</t>
  </si>
  <si>
    <t>30.d</t>
  </si>
  <si>
    <t>30.e</t>
  </si>
  <si>
    <t>Taux de redoublement ETFP (2010-2011)</t>
  </si>
  <si>
    <t>Taux d'abandon</t>
  </si>
  <si>
    <t>Taux d'insertion des diplômés</t>
  </si>
  <si>
    <t>Numérateur (en milliard de F CFA)</t>
  </si>
  <si>
    <t>Dénominateur  (en milliard de F CFA)</t>
  </si>
  <si>
    <t>Indice de financement de l'ETFP 2009 à 2011</t>
  </si>
  <si>
    <t>Nombre de jeunes formés en apprentisage traditionnel 2011 (inscrits pour l'examen du CFA)</t>
  </si>
  <si>
    <t>Nombre de jeunes formés en apprentisage traditionnel rénové (2010-2011)</t>
  </si>
  <si>
    <t>Nombre de jeunes formés en formations qualifiantes</t>
  </si>
  <si>
    <t>Nombre de jeunes formés en situation de professionnalisation dans l’emploi</t>
  </si>
  <si>
    <t>Nombre de jeunes formés en DCTP</t>
  </si>
  <si>
    <t>Taux de jeunes formés selon le dispositif d’acquisition de compétences</t>
  </si>
  <si>
    <t>3.bis</t>
  </si>
  <si>
    <t>Taux de croissance de l'emploi</t>
  </si>
  <si>
    <t>A complèter</t>
  </si>
  <si>
    <t>11.a</t>
  </si>
  <si>
    <t>11.b</t>
  </si>
  <si>
    <t>12.a</t>
  </si>
  <si>
    <t>12.b</t>
  </si>
  <si>
    <t>Taux d'emplois informel</t>
  </si>
  <si>
    <t>Proportion de l'emploi salarié dans le secteur non agricole (2011)</t>
  </si>
  <si>
    <t>Taux de salarisation (2011)</t>
  </si>
  <si>
    <t>Taux de travailleurs pauvres (2011)</t>
  </si>
  <si>
    <t>proportion de jeunes de 15-35 ans ni en emploi, ni en éducation et en formation (2011)</t>
  </si>
  <si>
    <t>proportion de jeunes de 15-24 ans ni en emploi, ni en éducation et en formation (2011)</t>
  </si>
  <si>
    <t>Proportion de chômeurs découragé (2011)</t>
  </si>
  <si>
    <t>Taux de chômage au sens large des 15-24 ans (2011)</t>
  </si>
  <si>
    <t>Taux de chômage au sens trict des 15-24 ans (2011)</t>
  </si>
  <si>
    <t>Taux de chômage au sens large des 15-35 ans (2011)</t>
  </si>
  <si>
    <t>Taux de chômage au sens trict des 15-35 ans (2011)</t>
  </si>
  <si>
    <t>Taux de chômage au sens trict (2011)</t>
  </si>
  <si>
    <t>Ratio emploi/population (2011)</t>
  </si>
  <si>
    <t>Taux de chômage élargi (2011)</t>
  </si>
  <si>
    <t>Taux de pluriactivité (2011)</t>
  </si>
  <si>
    <t>Taux d'emploi vulnérable (2011)</t>
  </si>
  <si>
    <t>Population en âge de travailler (2011)</t>
  </si>
  <si>
    <t>Population occupée (2011)</t>
  </si>
  <si>
    <t>population au chômage au sens strict (2011)</t>
  </si>
  <si>
    <t>population active au sens strict (2011)</t>
  </si>
  <si>
    <t>Chômeurs découragé (2011)</t>
  </si>
</sst>
</file>

<file path=xl/styles.xml><?xml version="1.0" encoding="utf-8"?>
<styleSheet xmlns="http://schemas.openxmlformats.org/spreadsheetml/2006/main">
  <numFmts count="6">
    <numFmt numFmtId="43" formatCode="_-* #,##0.00\ _€_-;\-* #,##0.00\ _€_-;_-* &quot;-&quot;??\ _€_-;_-@_-"/>
    <numFmt numFmtId="164" formatCode="###0"/>
    <numFmt numFmtId="165" formatCode="0.0%"/>
    <numFmt numFmtId="166" formatCode="_-* #,##0\ _€_-;\-* #,##0\ _€_-;_-* &quot;-&quot;??\ _€_-;_-@_-"/>
    <numFmt numFmtId="167" formatCode="#,##0.0000"/>
    <numFmt numFmtId="168" formatCode="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0" xfId="0"/>
    <xf numFmtId="0" fontId="0" fillId="0" borderId="0" xfId="0"/>
    <xf numFmtId="166" fontId="0" fillId="0" borderId="0" xfId="1" applyNumberFormat="1" applyFont="1"/>
    <xf numFmtId="166" fontId="3" fillId="0" borderId="0" xfId="1" applyNumberFormat="1" applyFont="1" applyBorder="1" applyAlignment="1">
      <alignment horizontal="right" vertical="top"/>
    </xf>
    <xf numFmtId="0" fontId="0" fillId="0" borderId="0" xfId="0"/>
    <xf numFmtId="0" fontId="0" fillId="0" borderId="0" xfId="0"/>
    <xf numFmtId="0" fontId="0" fillId="0" borderId="0" xfId="0" applyFill="1" applyBorder="1"/>
    <xf numFmtId="166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5" fontId="0" fillId="0" borderId="0" xfId="2" applyNumberFormat="1" applyFont="1"/>
    <xf numFmtId="164" fontId="5" fillId="0" borderId="0" xfId="8" applyNumberFormat="1" applyFont="1" applyBorder="1" applyAlignment="1">
      <alignment horizontal="right" vertical="top"/>
    </xf>
    <xf numFmtId="0" fontId="0" fillId="0" borderId="1" xfId="0" applyBorder="1"/>
    <xf numFmtId="166" fontId="3" fillId="0" borderId="1" xfId="1" applyNumberFormat="1" applyFont="1" applyBorder="1" applyAlignment="1">
      <alignment horizontal="right" vertical="top"/>
    </xf>
    <xf numFmtId="165" fontId="0" fillId="0" borderId="1" xfId="2" applyNumberFormat="1" applyFont="1" applyBorder="1"/>
    <xf numFmtId="0" fontId="0" fillId="0" borderId="1" xfId="0" applyFill="1" applyBorder="1"/>
    <xf numFmtId="164" fontId="3" fillId="0" borderId="1" xfId="3" applyNumberFormat="1" applyFont="1" applyBorder="1" applyAlignment="1">
      <alignment horizontal="right" vertical="top"/>
    </xf>
    <xf numFmtId="164" fontId="0" fillId="0" borderId="1" xfId="0" applyNumberFormat="1" applyBorder="1"/>
    <xf numFmtId="164" fontId="3" fillId="0" borderId="1" xfId="4" applyNumberFormat="1" applyFont="1" applyBorder="1" applyAlignment="1">
      <alignment horizontal="right" vertical="top"/>
    </xf>
    <xf numFmtId="164" fontId="3" fillId="0" borderId="1" xfId="6" applyNumberFormat="1" applyFont="1" applyBorder="1" applyAlignment="1">
      <alignment horizontal="right" vertical="top"/>
    </xf>
    <xf numFmtId="164" fontId="3" fillId="0" borderId="1" xfId="5" applyNumberFormat="1" applyFont="1" applyBorder="1" applyAlignment="1">
      <alignment horizontal="right" vertical="top"/>
    </xf>
    <xf numFmtId="164" fontId="3" fillId="0" borderId="1" xfId="7" applyNumberFormat="1" applyFont="1" applyBorder="1" applyAlignment="1">
      <alignment horizontal="right" vertical="top"/>
    </xf>
    <xf numFmtId="164" fontId="5" fillId="0" borderId="1" xfId="8" applyNumberFormat="1" applyFont="1" applyBorder="1" applyAlignment="1">
      <alignment horizontal="right" vertical="top"/>
    </xf>
    <xf numFmtId="164" fontId="5" fillId="0" borderId="1" xfId="9" applyNumberFormat="1" applyFont="1" applyBorder="1" applyAlignment="1">
      <alignment horizontal="right" vertical="top"/>
    </xf>
    <xf numFmtId="166" fontId="0" fillId="0" borderId="1" xfId="1" applyNumberFormat="1" applyFont="1" applyBorder="1"/>
    <xf numFmtId="164" fontId="3" fillId="0" borderId="1" xfId="10" applyNumberFormat="1" applyFont="1" applyBorder="1" applyAlignment="1">
      <alignment horizontal="right" vertical="top"/>
    </xf>
    <xf numFmtId="165" fontId="0" fillId="0" borderId="0" xfId="0" applyNumberFormat="1"/>
    <xf numFmtId="9" fontId="0" fillId="0" borderId="0" xfId="0" applyNumberFormat="1"/>
    <xf numFmtId="0" fontId="0" fillId="0" borderId="0" xfId="0" applyAlignment="1"/>
    <xf numFmtId="0" fontId="6" fillId="0" borderId="0" xfId="0" applyFont="1"/>
    <xf numFmtId="164" fontId="3" fillId="0" borderId="1" xfId="11" applyNumberFormat="1" applyFont="1" applyBorder="1" applyAlignment="1">
      <alignment horizontal="right" vertical="top"/>
    </xf>
    <xf numFmtId="165" fontId="0" fillId="0" borderId="1" xfId="0" applyNumberFormat="1" applyBorder="1"/>
    <xf numFmtId="3" fontId="0" fillId="0" borderId="1" xfId="0" applyNumberFormat="1" applyBorder="1" applyAlignment="1">
      <alignment horizontal="center"/>
    </xf>
    <xf numFmtId="3" fontId="0" fillId="0" borderId="1" xfId="0" applyNumberFormat="1" applyBorder="1"/>
    <xf numFmtId="10" fontId="0" fillId="0" borderId="1" xfId="2" applyNumberFormat="1" applyFont="1" applyBorder="1"/>
    <xf numFmtId="3" fontId="2" fillId="0" borderId="1" xfId="0" applyNumberFormat="1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Border="1"/>
    <xf numFmtId="165" fontId="0" fillId="0" borderId="0" xfId="2" applyNumberFormat="1" applyFont="1" applyBorder="1"/>
    <xf numFmtId="164" fontId="3" fillId="0" borderId="0" xfId="10" applyNumberFormat="1" applyFont="1" applyBorder="1" applyAlignment="1">
      <alignment horizontal="right" vertical="top"/>
    </xf>
  </cellXfs>
  <cellStyles count="12">
    <cellStyle name="Milliers" xfId="1" builtinId="3"/>
    <cellStyle name="Normal" xfId="0" builtinId="0"/>
    <cellStyle name="Normal_emploi salarié ds sect non agri_1" xfId="8"/>
    <cellStyle name="Normal_Feuil13" xfId="5"/>
    <cellStyle name="Normal_Feuil5" xfId="4"/>
    <cellStyle name="Normal_Feuil7" xfId="3"/>
    <cellStyle name="Normal_Feuil7_1" xfId="9"/>
    <cellStyle name="Normal_jeune 15-24 ni emploi ni ecole" xfId="6"/>
    <cellStyle name="Normal_jeune 15-35 ni emploi ni ecole" xfId="7"/>
    <cellStyle name="Normal_Taux d'alphabétisation" xfId="11"/>
    <cellStyle name="Normal_Tx de travailleur pauvre" xfId="1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H15" sqref="H15"/>
    </sheetView>
  </sheetViews>
  <sheetFormatPr baseColWidth="10" defaultRowHeight="15"/>
  <cols>
    <col min="2" max="2" width="14.85546875" bestFit="1" customWidth="1"/>
    <col min="6" max="6" width="14.28515625" bestFit="1" customWidth="1"/>
    <col min="8" max="8" width="12.85546875" bestFit="1" customWidth="1"/>
    <col min="10" max="10" width="12.42578125" bestFit="1" customWidth="1"/>
  </cols>
  <sheetData>
    <row r="1" spans="1:10" ht="15.75">
      <c r="A1" s="34">
        <v>1</v>
      </c>
      <c r="B1" s="34" t="s">
        <v>92</v>
      </c>
      <c r="C1" s="1"/>
      <c r="D1" s="1"/>
      <c r="E1" s="34">
        <v>3</v>
      </c>
      <c r="F1" s="34" t="s">
        <v>94</v>
      </c>
      <c r="I1" s="43" t="s">
        <v>69</v>
      </c>
      <c r="J1" s="34" t="s">
        <v>96</v>
      </c>
    </row>
    <row r="2" spans="1:10" s="6" customFormat="1"/>
    <row r="3" spans="1:10">
      <c r="A3" s="17" t="s">
        <v>4</v>
      </c>
      <c r="B3" s="18">
        <v>1594553.6575425908</v>
      </c>
      <c r="C3" s="1"/>
      <c r="D3" s="1"/>
      <c r="E3" s="17" t="s">
        <v>4</v>
      </c>
      <c r="F3" s="18">
        <v>22906.32634440027</v>
      </c>
      <c r="H3" s="3"/>
      <c r="I3" s="17" t="s">
        <v>4</v>
      </c>
      <c r="J3" s="18">
        <v>34025.214136769151</v>
      </c>
    </row>
    <row r="4" spans="1:10">
      <c r="A4" s="17" t="s">
        <v>3</v>
      </c>
      <c r="B4" s="18">
        <v>1739536.6587756174</v>
      </c>
      <c r="C4" s="1"/>
      <c r="E4" s="17" t="s">
        <v>3</v>
      </c>
      <c r="F4" s="18">
        <v>19689.00433295274</v>
      </c>
      <c r="H4" s="3"/>
      <c r="I4" s="17" t="s">
        <v>3</v>
      </c>
      <c r="J4" s="18">
        <v>89254.321643642412</v>
      </c>
    </row>
    <row r="5" spans="1:10">
      <c r="A5" s="17" t="s">
        <v>5</v>
      </c>
      <c r="B5" s="18">
        <v>1180076.0102902122</v>
      </c>
      <c r="C5" s="1"/>
      <c r="E5" s="17" t="s">
        <v>5</v>
      </c>
      <c r="F5" s="18">
        <v>7671.2522564429146</v>
      </c>
      <c r="H5" s="3"/>
      <c r="I5" s="17" t="s">
        <v>5</v>
      </c>
      <c r="J5" s="18">
        <v>43812.451434932183</v>
      </c>
    </row>
    <row r="6" spans="1:10">
      <c r="A6" s="17" t="s">
        <v>6</v>
      </c>
      <c r="B6" s="18">
        <v>2190762.1644905773</v>
      </c>
      <c r="C6" s="1"/>
      <c r="D6" s="1"/>
      <c r="E6" s="17" t="s">
        <v>6</v>
      </c>
      <c r="F6" s="18">
        <v>29625.448477490027</v>
      </c>
      <c r="H6" s="3"/>
      <c r="I6" s="17" t="s">
        <v>6</v>
      </c>
      <c r="J6" s="18">
        <v>86807.864735285577</v>
      </c>
    </row>
    <row r="7" spans="1:10" s="5" customFormat="1">
      <c r="A7" s="17" t="s">
        <v>9</v>
      </c>
      <c r="B7" s="18">
        <v>3334090.3163181562</v>
      </c>
      <c r="E7" s="17" t="s">
        <v>9</v>
      </c>
      <c r="F7" s="18">
        <v>42595.330677353042</v>
      </c>
      <c r="H7" s="3"/>
      <c r="I7" s="17" t="s">
        <v>9</v>
      </c>
      <c r="J7" s="18">
        <v>123279.53578041155</v>
      </c>
    </row>
    <row r="8" spans="1:10">
      <c r="A8" s="17" t="s">
        <v>7</v>
      </c>
      <c r="B8" s="18">
        <v>1454179.0149648101</v>
      </c>
      <c r="C8" s="1"/>
      <c r="D8" s="1"/>
      <c r="E8" s="17" t="s">
        <v>7</v>
      </c>
      <c r="F8" s="18">
        <v>34519.21671018222</v>
      </c>
      <c r="H8" s="3"/>
      <c r="I8" s="17" t="s">
        <v>7</v>
      </c>
      <c r="J8" s="18">
        <v>82454.141323072035</v>
      </c>
    </row>
    <row r="9" spans="1:10">
      <c r="A9" s="17" t="s">
        <v>8</v>
      </c>
      <c r="B9" s="18">
        <v>1879911.3013533722</v>
      </c>
      <c r="C9" s="1"/>
      <c r="D9" s="1"/>
      <c r="E9" s="17" t="s">
        <v>8</v>
      </c>
      <c r="F9" s="18">
        <v>8076.1139671708033</v>
      </c>
      <c r="H9" s="3"/>
      <c r="I9" s="17" t="s">
        <v>8</v>
      </c>
      <c r="J9" s="18">
        <v>40825.394457339564</v>
      </c>
    </row>
    <row r="10" spans="1:10">
      <c r="A10" s="1"/>
      <c r="C10" s="1"/>
      <c r="D10" s="1"/>
    </row>
    <row r="11" spans="1:10" ht="15.75">
      <c r="A11" s="34">
        <v>2</v>
      </c>
      <c r="B11" s="34" t="s">
        <v>93</v>
      </c>
      <c r="E11" s="34">
        <v>4</v>
      </c>
      <c r="F11" s="34" t="s">
        <v>95</v>
      </c>
    </row>
    <row r="13" spans="1:10">
      <c r="A13" s="17" t="s">
        <v>4</v>
      </c>
      <c r="B13" s="18">
        <v>1042967.1011711325</v>
      </c>
      <c r="E13" s="17" t="s">
        <v>4</v>
      </c>
      <c r="F13" s="29">
        <f>B13+F3</f>
        <v>1065873.4275155328</v>
      </c>
    </row>
    <row r="14" spans="1:10">
      <c r="A14" s="17" t="s">
        <v>3</v>
      </c>
      <c r="B14" s="18">
        <v>1255617.2016808649</v>
      </c>
      <c r="E14" s="17" t="s">
        <v>3</v>
      </c>
      <c r="F14" s="29">
        <f t="shared" ref="F14:F19" si="0">B14+F4</f>
        <v>1275306.2060138176</v>
      </c>
    </row>
    <row r="15" spans="1:10">
      <c r="A15" s="17" t="s">
        <v>5</v>
      </c>
      <c r="B15" s="18">
        <v>449905.97893722419</v>
      </c>
      <c r="E15" s="17" t="s">
        <v>5</v>
      </c>
      <c r="F15" s="29">
        <f t="shared" si="0"/>
        <v>457577.2311936671</v>
      </c>
    </row>
    <row r="16" spans="1:10">
      <c r="A16" s="17" t="s">
        <v>6</v>
      </c>
      <c r="B16" s="18">
        <v>1285896.603839525</v>
      </c>
      <c r="E16" s="17" t="s">
        <v>6</v>
      </c>
      <c r="F16" s="29">
        <f t="shared" si="0"/>
        <v>1315522.0523170151</v>
      </c>
    </row>
    <row r="17" spans="1:6">
      <c r="A17" s="17" t="s">
        <v>9</v>
      </c>
      <c r="B17" s="18">
        <v>2298584.3028519941</v>
      </c>
      <c r="E17" s="17" t="s">
        <v>9</v>
      </c>
      <c r="F17" s="29">
        <f t="shared" si="0"/>
        <v>2341179.6335293469</v>
      </c>
    </row>
    <row r="18" spans="1:6">
      <c r="A18" s="17" t="s">
        <v>7</v>
      </c>
      <c r="B18" s="18">
        <v>896375.98811752058</v>
      </c>
      <c r="E18" s="17" t="s">
        <v>7</v>
      </c>
      <c r="F18" s="29">
        <f t="shared" si="0"/>
        <v>930895.20482770284</v>
      </c>
    </row>
    <row r="19" spans="1:6">
      <c r="A19" s="17" t="s">
        <v>8</v>
      </c>
      <c r="B19" s="18">
        <v>1402208.3147344524</v>
      </c>
      <c r="E19" s="17" t="s">
        <v>8</v>
      </c>
      <c r="F19" s="29">
        <f t="shared" si="0"/>
        <v>1410284.4287016231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26"/>
  <sheetViews>
    <sheetView workbookViewId="0">
      <selection activeCell="B25" sqref="B25"/>
    </sheetView>
  </sheetViews>
  <sheetFormatPr baseColWidth="10" defaultRowHeight="15"/>
  <cols>
    <col min="2" max="3" width="13.85546875" bestFit="1" customWidth="1"/>
    <col min="7" max="7" width="13.85546875" bestFit="1" customWidth="1"/>
  </cols>
  <sheetData>
    <row r="1" spans="1:39" s="9" customFormat="1" ht="15.75">
      <c r="A1" s="34">
        <v>5</v>
      </c>
      <c r="B1" s="34" t="s">
        <v>91</v>
      </c>
      <c r="F1" s="34">
        <v>7</v>
      </c>
      <c r="G1" s="34" t="s">
        <v>88</v>
      </c>
      <c r="H1" s="12"/>
      <c r="I1" s="12"/>
      <c r="K1" s="34">
        <v>10</v>
      </c>
      <c r="L1" s="34" t="s">
        <v>87</v>
      </c>
      <c r="M1" s="13"/>
      <c r="N1" s="13"/>
      <c r="P1" s="43" t="s">
        <v>75</v>
      </c>
      <c r="Q1" s="34" t="s">
        <v>85</v>
      </c>
      <c r="R1" s="14"/>
      <c r="S1" s="14"/>
      <c r="U1" s="43" t="s">
        <v>73</v>
      </c>
      <c r="V1" s="34" t="s">
        <v>83</v>
      </c>
      <c r="W1" s="14"/>
      <c r="X1" s="14"/>
      <c r="Z1" s="34">
        <v>14</v>
      </c>
      <c r="AA1" s="34" t="s">
        <v>81</v>
      </c>
      <c r="AB1" s="34"/>
      <c r="AC1" s="34"/>
      <c r="AE1" s="34">
        <v>17</v>
      </c>
      <c r="AF1" s="34" t="s">
        <v>77</v>
      </c>
      <c r="AG1" s="34"/>
      <c r="AH1" s="34"/>
      <c r="AJ1" s="34">
        <v>19</v>
      </c>
      <c r="AK1" s="34" t="s">
        <v>79</v>
      </c>
      <c r="AL1" s="34"/>
      <c r="AM1" s="14"/>
    </row>
    <row r="2" spans="1:39" s="9" customFormat="1">
      <c r="F2" s="12"/>
      <c r="G2" s="12"/>
      <c r="H2" s="12"/>
      <c r="I2" s="12"/>
      <c r="K2" s="13"/>
      <c r="L2" s="13"/>
      <c r="M2" s="13"/>
      <c r="N2" s="13"/>
      <c r="P2" s="14"/>
      <c r="Q2" s="14"/>
      <c r="R2" s="14"/>
      <c r="S2" s="14"/>
      <c r="U2" s="14"/>
      <c r="V2" s="14"/>
      <c r="W2" s="14"/>
      <c r="X2" s="14"/>
      <c r="Z2" s="14"/>
      <c r="AA2" s="14"/>
      <c r="AB2" s="14"/>
      <c r="AC2" s="14"/>
      <c r="AE2" s="14"/>
      <c r="AF2" s="14"/>
      <c r="AG2" s="14"/>
      <c r="AH2" s="14"/>
      <c r="AJ2" s="14"/>
      <c r="AK2" s="14"/>
      <c r="AL2" s="14"/>
      <c r="AM2" s="14"/>
    </row>
    <row r="3" spans="1:39">
      <c r="A3" s="17"/>
      <c r="B3" s="17" t="s">
        <v>0</v>
      </c>
      <c r="C3" s="17" t="s">
        <v>1</v>
      </c>
      <c r="D3" s="17" t="s">
        <v>2</v>
      </c>
      <c r="F3" s="17"/>
      <c r="G3" s="17" t="s">
        <v>0</v>
      </c>
      <c r="H3" s="17" t="s">
        <v>1</v>
      </c>
      <c r="I3" s="17" t="s">
        <v>2</v>
      </c>
      <c r="K3" s="17"/>
      <c r="L3" s="17" t="s">
        <v>0</v>
      </c>
      <c r="M3" s="17" t="s">
        <v>1</v>
      </c>
      <c r="N3" s="17" t="s">
        <v>2</v>
      </c>
      <c r="P3" s="17"/>
      <c r="Q3" s="17" t="s">
        <v>0</v>
      </c>
      <c r="R3" s="17" t="s">
        <v>1</v>
      </c>
      <c r="S3" s="17" t="s">
        <v>2</v>
      </c>
      <c r="U3" s="17"/>
      <c r="V3" s="17" t="s">
        <v>0</v>
      </c>
      <c r="W3" s="17" t="s">
        <v>1</v>
      </c>
      <c r="X3" s="17" t="s">
        <v>2</v>
      </c>
      <c r="Z3" s="17"/>
      <c r="AA3" s="17" t="s">
        <v>0</v>
      </c>
      <c r="AB3" s="17" t="s">
        <v>1</v>
      </c>
      <c r="AC3" s="17" t="s">
        <v>2</v>
      </c>
      <c r="AE3" s="17"/>
      <c r="AF3" s="17" t="s">
        <v>0</v>
      </c>
      <c r="AG3" s="17" t="s">
        <v>1</v>
      </c>
      <c r="AH3" s="17" t="s">
        <v>2</v>
      </c>
      <c r="AJ3" s="17"/>
      <c r="AK3" s="17" t="s">
        <v>0</v>
      </c>
      <c r="AL3" s="17" t="s">
        <v>1</v>
      </c>
      <c r="AM3" s="17" t="s">
        <v>2</v>
      </c>
    </row>
    <row r="4" spans="1:39">
      <c r="A4" s="17" t="s">
        <v>4</v>
      </c>
      <c r="B4" s="18">
        <v>568473.12907119084</v>
      </c>
      <c r="C4" s="18">
        <v>1042967.1011711325</v>
      </c>
      <c r="D4" s="19">
        <f>B4/C4</f>
        <v>0.54505374947384311</v>
      </c>
      <c r="F4" s="17" t="s">
        <v>4</v>
      </c>
      <c r="G4" s="18">
        <v>1042967.1011711325</v>
      </c>
      <c r="H4" s="18">
        <v>1594553.6575425908</v>
      </c>
      <c r="I4" s="19">
        <f>G4/H4</f>
        <v>0.65408090611292258</v>
      </c>
      <c r="K4" s="17" t="s">
        <v>4</v>
      </c>
      <c r="L4" s="18">
        <f>Emploi1!F3</f>
        <v>22906.32634440027</v>
      </c>
      <c r="M4" s="18">
        <f>Emploi1!B13+Emploi1!F3</f>
        <v>1065873.4275155328</v>
      </c>
      <c r="N4" s="19">
        <f>L4/M4</f>
        <v>2.1490662730745728E-2</v>
      </c>
      <c r="P4" s="17" t="s">
        <v>4</v>
      </c>
      <c r="Q4" s="22">
        <v>34743.294797591378</v>
      </c>
      <c r="R4" s="22">
        <v>581023.7639900127</v>
      </c>
      <c r="S4" s="19">
        <f>Q4/R4</f>
        <v>5.9796684663983184E-2</v>
      </c>
      <c r="U4" s="17" t="s">
        <v>4</v>
      </c>
      <c r="V4" s="22">
        <v>11342.610909438286</v>
      </c>
      <c r="W4" s="22">
        <v>187741.44146071011</v>
      </c>
      <c r="X4" s="19">
        <f>V4/W4</f>
        <v>6.0416127740299842E-2</v>
      </c>
      <c r="Z4" s="17" t="s">
        <v>4</v>
      </c>
      <c r="AA4" s="24">
        <v>31264.812985599947</v>
      </c>
      <c r="AB4" s="24">
        <v>597149.44575197482</v>
      </c>
      <c r="AC4" s="19">
        <f>AA4/AB4</f>
        <v>5.2356764639091273E-2</v>
      </c>
      <c r="AE4" s="17" t="s">
        <v>4</v>
      </c>
      <c r="AF4" s="27">
        <v>248250.66429673214</v>
      </c>
      <c r="AG4" s="27">
        <v>488036.33131531347</v>
      </c>
      <c r="AH4" s="19">
        <f>AF4/AG4</f>
        <v>0.50867250728581692</v>
      </c>
      <c r="AJ4" s="17" t="s">
        <v>4</v>
      </c>
      <c r="AK4" s="30">
        <v>550935.29152960156</v>
      </c>
      <c r="AL4" s="27">
        <f>Emploi1!B13</f>
        <v>1042967.1011711325</v>
      </c>
      <c r="AM4" s="19">
        <f>AK4/AL4</f>
        <v>0.52823841798170279</v>
      </c>
    </row>
    <row r="5" spans="1:39">
      <c r="A5" s="17" t="s">
        <v>3</v>
      </c>
      <c r="B5" s="18">
        <v>770205.74666020309</v>
      </c>
      <c r="C5" s="18">
        <v>1255617.2016808649</v>
      </c>
      <c r="D5" s="19">
        <f t="shared" ref="D5:D10" si="0">B5/C5</f>
        <v>0.61340808777479872</v>
      </c>
      <c r="F5" s="17" t="s">
        <v>3</v>
      </c>
      <c r="G5" s="18">
        <v>1255617.2016808649</v>
      </c>
      <c r="H5" s="18">
        <v>1739536.6587756174</v>
      </c>
      <c r="I5" s="19">
        <f t="shared" ref="I5:I10" si="1">G5/H5</f>
        <v>0.72181129115418474</v>
      </c>
      <c r="K5" s="17" t="s">
        <v>3</v>
      </c>
      <c r="L5" s="18">
        <f>Emploi1!F4</f>
        <v>19689.00433295274</v>
      </c>
      <c r="M5" s="18">
        <f>Emploi1!B14+Emploi1!F4</f>
        <v>1275306.2060138176</v>
      </c>
      <c r="N5" s="19">
        <f t="shared" ref="N5:N10" si="2">L5/M5</f>
        <v>1.5438648569345561E-2</v>
      </c>
      <c r="P5" s="17" t="s">
        <v>3</v>
      </c>
      <c r="Q5" s="22">
        <v>81690.018415184197</v>
      </c>
      <c r="R5" s="22">
        <v>821306.15306227887</v>
      </c>
      <c r="S5" s="19">
        <f t="shared" ref="S5" si="3">Q5/R5</f>
        <v>9.9463541227104046E-2</v>
      </c>
      <c r="U5" s="17" t="s">
        <v>3</v>
      </c>
      <c r="V5" s="22">
        <v>40141.09278193683</v>
      </c>
      <c r="W5" s="22">
        <v>313648.24116788659</v>
      </c>
      <c r="X5" s="19">
        <f>V5/W5</f>
        <v>0.12798124622816073</v>
      </c>
      <c r="Z5" s="17" t="s">
        <v>3</v>
      </c>
      <c r="AA5" s="24">
        <v>70706.106921573359</v>
      </c>
      <c r="AB5" s="24">
        <v>582926.56453821261</v>
      </c>
      <c r="AC5" s="19">
        <f>AA5/AB5</f>
        <v>0.12129505022229667</v>
      </c>
      <c r="AE5" s="17" t="s">
        <v>3</v>
      </c>
      <c r="AF5" s="27">
        <v>101860.91270471195</v>
      </c>
      <c r="AG5" s="27">
        <v>591466.72317646886</v>
      </c>
      <c r="AH5" s="19">
        <f t="shared" ref="AH5:AH10" si="4">AF5/AG5</f>
        <v>0.17221748699177608</v>
      </c>
      <c r="AJ5" s="17" t="s">
        <v>3</v>
      </c>
      <c r="AK5" s="30">
        <v>716057.77665747073</v>
      </c>
      <c r="AL5" s="27">
        <f>Emploi1!B14</f>
        <v>1255617.2016808649</v>
      </c>
      <c r="AM5" s="19">
        <f t="shared" ref="AM5:AM10" si="5">AK5/AL5</f>
        <v>0.57028350336304823</v>
      </c>
    </row>
    <row r="6" spans="1:39">
      <c r="A6" s="17" t="s">
        <v>5</v>
      </c>
      <c r="B6" s="18">
        <v>149037.13870747879</v>
      </c>
      <c r="C6" s="18">
        <v>449905.97893722419</v>
      </c>
      <c r="D6" s="19">
        <f t="shared" si="0"/>
        <v>0.33126285420686546</v>
      </c>
      <c r="F6" s="17" t="s">
        <v>5</v>
      </c>
      <c r="G6" s="18">
        <v>449905.97893722419</v>
      </c>
      <c r="H6" s="18">
        <v>1180076.0102902122</v>
      </c>
      <c r="I6" s="19">
        <f t="shared" si="1"/>
        <v>0.38125169481801457</v>
      </c>
      <c r="K6" s="17" t="s">
        <v>5</v>
      </c>
      <c r="L6" s="18">
        <f>Emploi1!F5</f>
        <v>7671.2522564429146</v>
      </c>
      <c r="M6" s="18">
        <f>Emploi1!B15+Emploi1!F5</f>
        <v>457577.2311936671</v>
      </c>
      <c r="N6" s="19">
        <f t="shared" si="2"/>
        <v>1.6764934383713025E-2</v>
      </c>
      <c r="P6" s="17" t="s">
        <v>7</v>
      </c>
      <c r="Q6" s="22">
        <v>85108.035806966596</v>
      </c>
      <c r="R6" s="22">
        <v>590073.89746371214</v>
      </c>
      <c r="S6" s="19">
        <f>Q6/R6</f>
        <v>0.14423284299268718</v>
      </c>
      <c r="U6" s="17" t="s">
        <v>7</v>
      </c>
      <c r="V6" s="22">
        <v>33559.909247317599</v>
      </c>
      <c r="W6" s="22">
        <v>195873.39516163489</v>
      </c>
      <c r="X6" s="19">
        <f>V6/W6</f>
        <v>0.17133469923071448</v>
      </c>
      <c r="Z6" s="17" t="s">
        <v>7</v>
      </c>
      <c r="AA6" s="24">
        <v>63796.711600916256</v>
      </c>
      <c r="AB6" s="24">
        <v>518263.16448090033</v>
      </c>
      <c r="AC6" s="19">
        <f>AA6/AB6</f>
        <v>0.12309713669273782</v>
      </c>
      <c r="AE6" s="17" t="s">
        <v>5</v>
      </c>
      <c r="AF6" s="27">
        <v>54354.81541493527</v>
      </c>
      <c r="AG6" s="27">
        <v>132295.4390206011</v>
      </c>
      <c r="AH6" s="19">
        <f t="shared" si="4"/>
        <v>0.41085932982520368</v>
      </c>
      <c r="AJ6" s="17" t="s">
        <v>5</v>
      </c>
      <c r="AK6" s="30">
        <v>275682.93801962084</v>
      </c>
      <c r="AL6" s="27">
        <f>Emploi1!B15</f>
        <v>449905.97893722419</v>
      </c>
      <c r="AM6" s="19">
        <f t="shared" si="5"/>
        <v>0.61275677791800842</v>
      </c>
    </row>
    <row r="7" spans="1:39">
      <c r="A7" s="17" t="s">
        <v>6</v>
      </c>
      <c r="B7" s="18">
        <v>656461.25409062975</v>
      </c>
      <c r="C7" s="18">
        <v>1285896.603839525</v>
      </c>
      <c r="D7" s="19">
        <f t="shared" si="0"/>
        <v>0.51050858376211528</v>
      </c>
      <c r="F7" s="17" t="s">
        <v>6</v>
      </c>
      <c r="G7" s="18">
        <v>1285896.603839525</v>
      </c>
      <c r="H7" s="18">
        <v>2190762.1644905773</v>
      </c>
      <c r="I7" s="19">
        <f t="shared" si="1"/>
        <v>0.58696312392200611</v>
      </c>
      <c r="K7" s="17" t="s">
        <v>6</v>
      </c>
      <c r="L7" s="18">
        <f>Emploi1!F6</f>
        <v>29625.448477490027</v>
      </c>
      <c r="M7" s="18">
        <f>Emploi1!B16+Emploi1!F6</f>
        <v>1315522.0523170151</v>
      </c>
      <c r="N7" s="19">
        <f t="shared" si="2"/>
        <v>2.2519917796369159E-2</v>
      </c>
      <c r="P7" s="17" t="s">
        <v>8</v>
      </c>
      <c r="Q7" s="22">
        <v>31325.277405809058</v>
      </c>
      <c r="R7" s="22">
        <v>812256.01958858105</v>
      </c>
      <c r="S7" s="19">
        <f>Q7/R7</f>
        <v>3.8565768243460662E-2</v>
      </c>
      <c r="U7" s="17" t="s">
        <v>8</v>
      </c>
      <c r="V7" s="22">
        <v>17923.794444057483</v>
      </c>
      <c r="W7" s="22">
        <v>305516.28746696259</v>
      </c>
      <c r="X7" s="19">
        <f>V7/W7</f>
        <v>5.8667230453288671E-2</v>
      </c>
      <c r="Z7" s="17" t="s">
        <v>8</v>
      </c>
      <c r="AA7" s="24">
        <v>38174.208306257075</v>
      </c>
      <c r="AB7" s="24">
        <v>661812.8458092995</v>
      </c>
      <c r="AC7" s="19">
        <f>AA7/AB7</f>
        <v>5.768127431793145E-2</v>
      </c>
      <c r="AE7" s="17" t="s">
        <v>6</v>
      </c>
      <c r="AF7" s="27">
        <v>198253.58316702137</v>
      </c>
      <c r="AG7" s="27">
        <v>570313.68500409916</v>
      </c>
      <c r="AH7" s="19">
        <f t="shared" si="4"/>
        <v>0.34762199887522671</v>
      </c>
      <c r="AJ7" s="17" t="s">
        <v>6</v>
      </c>
      <c r="AK7" s="30">
        <v>706857.40738888492</v>
      </c>
      <c r="AL7" s="27">
        <f>Emploi1!B16</f>
        <v>1285896.603839525</v>
      </c>
      <c r="AM7" s="19">
        <f t="shared" si="5"/>
        <v>0.54970003441824011</v>
      </c>
    </row>
    <row r="8" spans="1:39" s="10" customFormat="1">
      <c r="A8" s="20" t="s">
        <v>9</v>
      </c>
      <c r="B8" s="18">
        <v>1338678.8757314077</v>
      </c>
      <c r="C8" s="18">
        <v>2298584.3028519941</v>
      </c>
      <c r="D8" s="19">
        <f t="shared" si="0"/>
        <v>0.58239276848381283</v>
      </c>
      <c r="F8" s="20" t="s">
        <v>9</v>
      </c>
      <c r="G8" s="18">
        <v>2298584.3028519941</v>
      </c>
      <c r="H8" s="18">
        <v>3334090.3163181562</v>
      </c>
      <c r="I8" s="19">
        <f t="shared" si="1"/>
        <v>0.68941872738178434</v>
      </c>
      <c r="K8" s="20" t="s">
        <v>9</v>
      </c>
      <c r="L8" s="18">
        <f>Emploi1!F7</f>
        <v>42595.330677353042</v>
      </c>
      <c r="M8" s="18">
        <f>Emploi1!B17+Emploi1!F7</f>
        <v>2341179.6335293469</v>
      </c>
      <c r="N8" s="19">
        <f t="shared" si="2"/>
        <v>1.8193960885068968E-2</v>
      </c>
      <c r="P8" s="20" t="s">
        <v>10</v>
      </c>
      <c r="Q8" s="21">
        <v>116433.3132127756</v>
      </c>
      <c r="R8" s="22">
        <v>1402329.9170523006</v>
      </c>
      <c r="S8" s="19">
        <f>Q8/R8</f>
        <v>8.3028474110798819E-2</v>
      </c>
      <c r="U8" s="20" t="s">
        <v>10</v>
      </c>
      <c r="V8" s="21">
        <v>51483.7036913751</v>
      </c>
      <c r="W8" s="22">
        <v>501389.68262859929</v>
      </c>
      <c r="X8" s="19">
        <f>V8/W8</f>
        <v>0.10268201655340259</v>
      </c>
      <c r="Z8" s="20" t="s">
        <v>10</v>
      </c>
      <c r="AA8" s="24">
        <v>101970.91990717323</v>
      </c>
      <c r="AB8" s="24">
        <v>1180076.0102902122</v>
      </c>
      <c r="AC8" s="19">
        <f>AA8/AB8</f>
        <v>8.6410467646144129E-2</v>
      </c>
      <c r="AE8" s="20" t="s">
        <v>9</v>
      </c>
      <c r="AF8" s="27">
        <v>350111.57700144465</v>
      </c>
      <c r="AG8" s="27">
        <v>1079503.0544917879</v>
      </c>
      <c r="AH8" s="19">
        <f t="shared" si="4"/>
        <v>0.32432662005414276</v>
      </c>
      <c r="AJ8" s="20" t="s">
        <v>9</v>
      </c>
      <c r="AK8" s="30">
        <v>1266993.0681870712</v>
      </c>
      <c r="AL8" s="27">
        <f>Emploi1!B17</f>
        <v>2298584.3028519941</v>
      </c>
      <c r="AM8" s="19">
        <f t="shared" si="5"/>
        <v>0.55120582987321176</v>
      </c>
    </row>
    <row r="9" spans="1:39">
      <c r="A9" s="17" t="s">
        <v>7</v>
      </c>
      <c r="B9" s="18">
        <v>495735.62986404845</v>
      </c>
      <c r="C9" s="18">
        <v>896375.98811752058</v>
      </c>
      <c r="D9" s="19">
        <f t="shared" si="0"/>
        <v>0.55304429886073025</v>
      </c>
      <c r="F9" s="17" t="s">
        <v>7</v>
      </c>
      <c r="G9" s="18">
        <v>896375.98811752058</v>
      </c>
      <c r="H9" s="18">
        <v>1454179.0149648101</v>
      </c>
      <c r="I9" s="19">
        <f t="shared" si="1"/>
        <v>0.61641378323645535</v>
      </c>
      <c r="K9" s="17" t="s">
        <v>7</v>
      </c>
      <c r="L9" s="18">
        <f>Emploi1!F8</f>
        <v>34519.21671018222</v>
      </c>
      <c r="M9" s="18">
        <f>Emploi1!B18+Emploi1!F8</f>
        <v>930895.20482770284</v>
      </c>
      <c r="N9" s="19">
        <f t="shared" si="2"/>
        <v>3.708174296221807E-2</v>
      </c>
      <c r="Z9" s="14"/>
      <c r="AA9" s="4"/>
      <c r="AB9" s="4"/>
      <c r="AC9" s="15"/>
      <c r="AE9" s="17" t="s">
        <v>7</v>
      </c>
      <c r="AF9" s="27">
        <v>259098.0593234174</v>
      </c>
      <c r="AG9" s="27">
        <v>726036.2353982291</v>
      </c>
      <c r="AH9" s="19">
        <f t="shared" si="4"/>
        <v>0.35686656766008756</v>
      </c>
      <c r="AJ9" s="17" t="s">
        <v>7</v>
      </c>
      <c r="AK9" s="30">
        <v>277067.09190152586</v>
      </c>
      <c r="AL9" s="27">
        <f>Emploi1!B18</f>
        <v>896375.98811752058</v>
      </c>
      <c r="AM9" s="19">
        <f t="shared" si="5"/>
        <v>0.3090969588368766</v>
      </c>
    </row>
    <row r="10" spans="1:39">
      <c r="A10" s="17" t="s">
        <v>8</v>
      </c>
      <c r="B10" s="18">
        <v>842943.24586735561</v>
      </c>
      <c r="C10" s="18">
        <v>1402208.3147344524</v>
      </c>
      <c r="D10" s="19">
        <f t="shared" si="0"/>
        <v>0.60115407747171334</v>
      </c>
      <c r="F10" s="17" t="s">
        <v>8</v>
      </c>
      <c r="G10" s="18">
        <v>1402208.3147344524</v>
      </c>
      <c r="H10" s="18">
        <v>1879911.3013533722</v>
      </c>
      <c r="I10" s="19">
        <f t="shared" si="1"/>
        <v>0.74589067778090634</v>
      </c>
      <c r="K10" s="17" t="s">
        <v>8</v>
      </c>
      <c r="L10" s="18">
        <f>Emploi1!F9</f>
        <v>8076.1139671708033</v>
      </c>
      <c r="M10" s="18">
        <f>Emploi1!B19+Emploi1!F9</f>
        <v>1410284.4287016231</v>
      </c>
      <c r="N10" s="19">
        <f t="shared" si="2"/>
        <v>5.7265852212564448E-3</v>
      </c>
      <c r="Z10" s="14"/>
      <c r="AA10" s="4"/>
      <c r="AB10" s="4"/>
      <c r="AC10" s="15"/>
      <c r="AE10" s="17" t="s">
        <v>8</v>
      </c>
      <c r="AF10" s="27">
        <v>91013.517678026474</v>
      </c>
      <c r="AG10" s="27">
        <v>353466.81909354933</v>
      </c>
      <c r="AH10" s="19">
        <f t="shared" si="4"/>
        <v>0.2574881509710778</v>
      </c>
      <c r="AJ10" s="17" t="s">
        <v>8</v>
      </c>
      <c r="AK10" s="30">
        <v>989925.97628555004</v>
      </c>
      <c r="AL10" s="27">
        <f>Emploi1!B19</f>
        <v>1402208.3147344524</v>
      </c>
      <c r="AM10" s="19">
        <f t="shared" si="5"/>
        <v>0.70597639871577877</v>
      </c>
    </row>
    <row r="11" spans="1:39" s="14" customFormat="1">
      <c r="A11" s="44"/>
      <c r="B11" s="4"/>
      <c r="C11" s="4"/>
      <c r="D11" s="45"/>
      <c r="F11" s="44"/>
      <c r="G11" s="4"/>
      <c r="H11" s="4"/>
      <c r="I11" s="45"/>
      <c r="K11" s="44"/>
      <c r="L11" s="4"/>
      <c r="M11" s="4"/>
      <c r="N11" s="45"/>
      <c r="AA11" s="4"/>
      <c r="AB11" s="4"/>
      <c r="AC11" s="15"/>
      <c r="AE11" s="44"/>
      <c r="AF11" s="16"/>
      <c r="AG11" s="16"/>
      <c r="AH11" s="45"/>
      <c r="AJ11" s="44"/>
      <c r="AK11" s="46"/>
      <c r="AL11" s="16"/>
      <c r="AM11" s="45"/>
    </row>
    <row r="12" spans="1:39" s="14" customFormat="1" ht="15.75">
      <c r="A12" s="44"/>
      <c r="B12" s="4"/>
      <c r="C12" s="4"/>
      <c r="D12" s="45"/>
      <c r="F12" s="34">
        <v>8</v>
      </c>
      <c r="G12" s="34" t="s">
        <v>70</v>
      </c>
      <c r="H12" s="4"/>
      <c r="I12" s="45"/>
      <c r="K12" s="44"/>
      <c r="L12" s="4"/>
      <c r="M12" s="4"/>
      <c r="N12" s="45"/>
      <c r="AA12" s="4"/>
      <c r="AB12" s="4"/>
      <c r="AC12" s="15"/>
      <c r="AE12" s="44"/>
      <c r="AF12" s="16"/>
      <c r="AG12" s="16"/>
      <c r="AH12" s="45"/>
      <c r="AJ12" s="44"/>
      <c r="AK12" s="46"/>
      <c r="AL12" s="16"/>
      <c r="AM12" s="45"/>
    </row>
    <row r="13" spans="1:39" s="14" customFormat="1">
      <c r="A13" s="44"/>
      <c r="B13" s="4"/>
      <c r="C13" s="4"/>
      <c r="D13" s="45"/>
      <c r="F13" s="44"/>
      <c r="G13" s="4" t="s">
        <v>71</v>
      </c>
      <c r="H13" s="4"/>
      <c r="I13" s="45"/>
      <c r="K13" s="44"/>
      <c r="L13" s="4"/>
      <c r="M13" s="4"/>
      <c r="N13" s="45"/>
      <c r="AA13" s="4"/>
      <c r="AB13" s="4"/>
      <c r="AC13" s="15"/>
      <c r="AE13" s="44"/>
      <c r="AF13" s="16"/>
      <c r="AG13" s="16"/>
      <c r="AH13" s="45"/>
      <c r="AJ13" s="44"/>
      <c r="AK13" s="46"/>
      <c r="AL13" s="16"/>
      <c r="AM13" s="45"/>
    </row>
    <row r="14" spans="1:39">
      <c r="A14" s="2"/>
      <c r="B14" s="2"/>
      <c r="C14" s="2"/>
      <c r="D14" s="2"/>
    </row>
    <row r="15" spans="1:39" ht="15.75">
      <c r="A15" s="34">
        <v>6</v>
      </c>
      <c r="B15" s="34" t="s">
        <v>90</v>
      </c>
      <c r="C15" s="11"/>
      <c r="D15" s="11"/>
      <c r="F15" s="34">
        <v>9</v>
      </c>
      <c r="G15" s="34" t="s">
        <v>89</v>
      </c>
      <c r="H15" s="13"/>
      <c r="I15" s="13"/>
      <c r="K15" s="43" t="s">
        <v>74</v>
      </c>
      <c r="L15" s="34" t="s">
        <v>86</v>
      </c>
      <c r="M15" s="13"/>
      <c r="N15" s="13"/>
      <c r="P15" s="43" t="s">
        <v>72</v>
      </c>
      <c r="Q15" s="34" t="s">
        <v>84</v>
      </c>
      <c r="R15" s="14"/>
      <c r="S15" s="14"/>
      <c r="U15" s="34">
        <v>13</v>
      </c>
      <c r="V15" s="34" t="s">
        <v>82</v>
      </c>
      <c r="W15" s="14"/>
      <c r="X15" s="14"/>
      <c r="Z15" s="34">
        <v>15</v>
      </c>
      <c r="AA15" s="34" t="s">
        <v>80</v>
      </c>
      <c r="AB15" s="34"/>
      <c r="AC15" s="34"/>
      <c r="AE15" s="34">
        <v>18</v>
      </c>
      <c r="AF15" s="34" t="s">
        <v>11</v>
      </c>
      <c r="AG15" s="14"/>
      <c r="AH15" s="14"/>
      <c r="AJ15" s="34">
        <v>20</v>
      </c>
      <c r="AK15" s="34" t="s">
        <v>78</v>
      </c>
      <c r="AL15" s="14"/>
      <c r="AM15" s="14"/>
    </row>
    <row r="16" spans="1:39">
      <c r="A16" s="11"/>
      <c r="B16" s="11"/>
      <c r="C16" s="11"/>
      <c r="D16" s="11"/>
      <c r="F16" s="13"/>
      <c r="G16" s="13"/>
      <c r="H16" s="13"/>
      <c r="I16" s="13"/>
      <c r="K16" s="13"/>
      <c r="L16" s="13"/>
      <c r="M16" s="13"/>
      <c r="N16" s="13"/>
      <c r="P16" s="14"/>
      <c r="Q16" s="14"/>
      <c r="R16" s="14"/>
      <c r="S16" s="14"/>
      <c r="U16" s="14"/>
      <c r="V16" s="14"/>
      <c r="W16" s="14"/>
      <c r="X16" s="14"/>
      <c r="Z16" s="14"/>
      <c r="AA16" s="14"/>
      <c r="AB16" s="14"/>
      <c r="AC16" s="14"/>
      <c r="AE16" s="14"/>
      <c r="AF16" s="14"/>
      <c r="AG16" s="14"/>
      <c r="AH16" s="14"/>
      <c r="AJ16" s="14"/>
      <c r="AK16" s="14"/>
      <c r="AL16" s="14"/>
      <c r="AM16" s="14"/>
    </row>
    <row r="17" spans="1:39">
      <c r="A17" s="17"/>
      <c r="B17" s="17" t="s">
        <v>0</v>
      </c>
      <c r="C17" s="17" t="s">
        <v>1</v>
      </c>
      <c r="D17" s="17" t="s">
        <v>2</v>
      </c>
      <c r="F17" s="17"/>
      <c r="G17" s="17" t="s">
        <v>0</v>
      </c>
      <c r="H17" s="17" t="s">
        <v>1</v>
      </c>
      <c r="I17" s="17" t="s">
        <v>2</v>
      </c>
      <c r="K17" s="17"/>
      <c r="L17" s="17" t="s">
        <v>0</v>
      </c>
      <c r="M17" s="17" t="s">
        <v>1</v>
      </c>
      <c r="N17" s="17" t="s">
        <v>2</v>
      </c>
      <c r="P17" s="17"/>
      <c r="Q17" s="17" t="s">
        <v>0</v>
      </c>
      <c r="R17" s="17" t="s">
        <v>1</v>
      </c>
      <c r="S17" s="17" t="s">
        <v>2</v>
      </c>
      <c r="U17" s="17"/>
      <c r="V17" s="17" t="s">
        <v>0</v>
      </c>
      <c r="W17" s="17" t="s">
        <v>1</v>
      </c>
      <c r="X17" s="17" t="s">
        <v>2</v>
      </c>
      <c r="Z17" s="17"/>
      <c r="AA17" s="17" t="s">
        <v>0</v>
      </c>
      <c r="AB17" s="17" t="s">
        <v>1</v>
      </c>
      <c r="AC17" s="17" t="s">
        <v>2</v>
      </c>
      <c r="AE17" s="14"/>
      <c r="AF17" s="7" t="s">
        <v>71</v>
      </c>
      <c r="AG17" s="14"/>
      <c r="AH17" s="14"/>
      <c r="AJ17" s="17"/>
      <c r="AK17" s="17" t="s">
        <v>0</v>
      </c>
      <c r="AL17" s="17" t="s">
        <v>1</v>
      </c>
      <c r="AM17" s="17" t="s">
        <v>2</v>
      </c>
    </row>
    <row r="18" spans="1:39">
      <c r="A18" s="17" t="s">
        <v>4</v>
      </c>
      <c r="B18" s="18">
        <v>247368.34843088983</v>
      </c>
      <c r="C18" s="18">
        <v>1042967.1011711325</v>
      </c>
      <c r="D18" s="19">
        <f>B18/C18</f>
        <v>0.2371775180186638</v>
      </c>
      <c r="F18" s="17" t="s">
        <v>4</v>
      </c>
      <c r="G18" s="18">
        <f>Emploi1!F3+Emploi1!J3</f>
        <v>56931.540481169417</v>
      </c>
      <c r="H18" s="18">
        <f>Emploi1!B13+Emploi1!F3+Emploi1!J3</f>
        <v>1099898.6416523019</v>
      </c>
      <c r="I18" s="19">
        <f>G18/H18</f>
        <v>5.1760715328864386E-2</v>
      </c>
      <c r="K18" s="17" t="s">
        <v>4</v>
      </c>
      <c r="L18" s="21">
        <v>14396.097730768694</v>
      </c>
      <c r="M18" s="22">
        <v>560676.56692319002</v>
      </c>
      <c r="N18" s="19">
        <f>L18/M18</f>
        <v>2.5676296424817214E-2</v>
      </c>
      <c r="P18" s="17" t="s">
        <v>4</v>
      </c>
      <c r="Q18" s="23">
        <v>3466.253170034855</v>
      </c>
      <c r="R18" s="22">
        <v>179865.08372130667</v>
      </c>
      <c r="S18" s="19">
        <f>Q18/R18</f>
        <v>1.9271406647249377E-2</v>
      </c>
      <c r="U18" s="17" t="s">
        <v>4</v>
      </c>
      <c r="V18" s="18">
        <v>34025.214136769151</v>
      </c>
      <c r="W18" s="18">
        <f>Emploi1!F13+Emploi1!J3</f>
        <v>1099898.6416523019</v>
      </c>
      <c r="X18" s="19">
        <f>V18/W18</f>
        <v>3.0934863312182492E-2</v>
      </c>
      <c r="Z18" s="17" t="s">
        <v>4</v>
      </c>
      <c r="AA18" s="25">
        <v>66145.481003711539</v>
      </c>
      <c r="AB18" s="26">
        <v>1050634.8583569732</v>
      </c>
      <c r="AC18" s="19">
        <f>AA18/AB18</f>
        <v>6.2957630310451165E-2</v>
      </c>
      <c r="AE18" s="14"/>
      <c r="AF18" s="16"/>
      <c r="AG18" s="16"/>
      <c r="AH18" s="15"/>
      <c r="AJ18" s="17" t="s">
        <v>4</v>
      </c>
      <c r="AK18" s="28">
        <v>309112.02229632775</v>
      </c>
      <c r="AL18" s="27">
        <f>Emploi1!B13</f>
        <v>1042967.1011711325</v>
      </c>
      <c r="AM18" s="19">
        <f>AK18/AL18</f>
        <v>0.29637753861001981</v>
      </c>
    </row>
    <row r="19" spans="1:39">
      <c r="A19" s="17" t="s">
        <v>3</v>
      </c>
      <c r="B19" s="18">
        <v>225969.38037527914</v>
      </c>
      <c r="C19" s="18">
        <v>1255617.2016808649</v>
      </c>
      <c r="D19" s="19">
        <f t="shared" ref="D19:D24" si="6">B19/C19</f>
        <v>0.17996677655640533</v>
      </c>
      <c r="F19" s="17" t="s">
        <v>3</v>
      </c>
      <c r="G19" s="18">
        <f>Emploi1!F4+Emploi1!J4</f>
        <v>108943.32597659515</v>
      </c>
      <c r="H19" s="18">
        <f>Emploi1!B14+Emploi1!F4+Emploi1!J4</f>
        <v>1364560.52765746</v>
      </c>
      <c r="I19" s="19">
        <f t="shared" ref="I19:I24" si="7">G19/H19</f>
        <v>7.9837664778137821E-2</v>
      </c>
      <c r="K19" s="17" t="s">
        <v>3</v>
      </c>
      <c r="L19" s="21">
        <v>15229.35074672134</v>
      </c>
      <c r="M19" s="22">
        <v>754845.48539381602</v>
      </c>
      <c r="N19" s="19">
        <f t="shared" ref="N19" si="8">L19/M19</f>
        <v>2.0175454502156721E-2</v>
      </c>
      <c r="P19" s="17" t="s">
        <v>3</v>
      </c>
      <c r="Q19" s="23">
        <v>4204.9990864080601</v>
      </c>
      <c r="R19" s="22">
        <v>277712.14747235784</v>
      </c>
      <c r="S19" s="19">
        <f t="shared" ref="S19" si="9">Q19/R19</f>
        <v>1.5141574197169771E-2</v>
      </c>
      <c r="U19" s="17" t="s">
        <v>3</v>
      </c>
      <c r="V19" s="18">
        <v>89254.321643642412</v>
      </c>
      <c r="W19" s="18">
        <f>Emploi1!F14+Emploi1!J4</f>
        <v>1364560.52765746</v>
      </c>
      <c r="X19" s="19">
        <f t="shared" ref="X19:X24" si="10">V19/W19</f>
        <v>6.5408840307630209E-2</v>
      </c>
      <c r="Z19" s="17" t="s">
        <v>3</v>
      </c>
      <c r="AA19" s="25">
        <v>123016.31464428331</v>
      </c>
      <c r="AB19" s="26">
        <v>1140127.3061336228</v>
      </c>
      <c r="AC19" s="19">
        <f>AA19/AB19</f>
        <v>0.10789699885485053</v>
      </c>
      <c r="AE19" s="14"/>
      <c r="AF19" s="16"/>
      <c r="AG19" s="16"/>
      <c r="AH19" s="15"/>
      <c r="AJ19" s="17" t="s">
        <v>3</v>
      </c>
      <c r="AK19" s="28">
        <v>160785.57619813143</v>
      </c>
      <c r="AL19" s="27">
        <f>Emploi1!B14</f>
        <v>1255617.2016808649</v>
      </c>
      <c r="AM19" s="19">
        <f t="shared" ref="AM19:AM24" si="11">AK19/AL19</f>
        <v>0.12805302124157872</v>
      </c>
    </row>
    <row r="20" spans="1:39">
      <c r="A20" s="17" t="s">
        <v>5</v>
      </c>
      <c r="B20" s="18">
        <v>43539.907647158412</v>
      </c>
      <c r="C20" s="18">
        <v>449905.97893722419</v>
      </c>
      <c r="D20" s="19">
        <f t="shared" si="6"/>
        <v>9.6775570198042588E-2</v>
      </c>
      <c r="F20" s="17" t="s">
        <v>5</v>
      </c>
      <c r="G20" s="18">
        <f>Emploi1!F5+Emploi1!J5</f>
        <v>51483.7036913751</v>
      </c>
      <c r="H20" s="18">
        <f>Emploi1!B15+Emploi1!F5+Emploi1!J5</f>
        <v>501389.68262859929</v>
      </c>
      <c r="I20" s="19">
        <f t="shared" si="7"/>
        <v>0.10268201655340259</v>
      </c>
      <c r="K20" s="17" t="s">
        <v>7</v>
      </c>
      <c r="L20" s="21">
        <v>25472.401121272811</v>
      </c>
      <c r="M20" s="22">
        <v>530438.26277801837</v>
      </c>
      <c r="N20" s="19">
        <f>L20/M20</f>
        <v>4.8021424751428017E-2</v>
      </c>
      <c r="P20" s="17" t="s">
        <v>7</v>
      </c>
      <c r="Q20" s="23">
        <v>6151.8968261128184</v>
      </c>
      <c r="R20" s="22">
        <v>168465.38274043013</v>
      </c>
      <c r="S20" s="19">
        <f>Q20/R20</f>
        <v>3.6517275692131972E-2</v>
      </c>
      <c r="U20" s="17" t="s">
        <v>5</v>
      </c>
      <c r="V20" s="18">
        <v>43812.451434932183</v>
      </c>
      <c r="W20" s="18">
        <f>Emploi1!F15+Emploi1!J5</f>
        <v>501389.68262859929</v>
      </c>
      <c r="X20" s="19">
        <f t="shared" si="10"/>
        <v>8.7382036274140748E-2</v>
      </c>
      <c r="Z20" s="17" t="s">
        <v>7</v>
      </c>
      <c r="AA20" s="25">
        <v>135057.55119175708</v>
      </c>
      <c r="AB20" s="26">
        <v>988090.40909629792</v>
      </c>
      <c r="AC20" s="19">
        <f>AA20/AB20</f>
        <v>0.1366854186099023</v>
      </c>
      <c r="AE20" s="14"/>
      <c r="AF20" s="16"/>
      <c r="AG20" s="16"/>
      <c r="AH20" s="15"/>
      <c r="AJ20" s="17" t="s">
        <v>5</v>
      </c>
      <c r="AK20" s="28">
        <v>79282.098127312725</v>
      </c>
      <c r="AL20" s="27">
        <f>Emploi1!B15</f>
        <v>449905.97893722419</v>
      </c>
      <c r="AM20" s="19">
        <f t="shared" si="11"/>
        <v>0.17621925877623207</v>
      </c>
    </row>
    <row r="21" spans="1:39">
      <c r="A21" s="17" t="s">
        <v>6</v>
      </c>
      <c r="B21" s="18">
        <v>225084.67654413448</v>
      </c>
      <c r="C21" s="18">
        <v>1285896.603839525</v>
      </c>
      <c r="D21" s="19">
        <f t="shared" si="6"/>
        <v>0.17504103819238656</v>
      </c>
      <c r="F21" s="17" t="s">
        <v>6</v>
      </c>
      <c r="G21" s="18">
        <f>Emploi1!F6+Emploi1!J6</f>
        <v>116433.3132127756</v>
      </c>
      <c r="H21" s="18">
        <f>Emploi1!B16+Emploi1!F6+Emploi1!J6</f>
        <v>1402329.9170523006</v>
      </c>
      <c r="I21" s="19">
        <f t="shared" si="7"/>
        <v>8.3028474110798819E-2</v>
      </c>
      <c r="K21" s="17" t="s">
        <v>8</v>
      </c>
      <c r="L21" s="21">
        <v>4153.047356217221</v>
      </c>
      <c r="M21" s="22">
        <v>785083.78953898919</v>
      </c>
      <c r="N21" s="19">
        <f>L21/M21</f>
        <v>5.289941547074792E-3</v>
      </c>
      <c r="P21" s="17" t="s">
        <v>8</v>
      </c>
      <c r="Q21" s="23">
        <v>1519.3554303300962</v>
      </c>
      <c r="R21" s="22">
        <v>289111.84845323523</v>
      </c>
      <c r="S21" s="19">
        <f>Q21/R21</f>
        <v>5.2552513446222759E-3</v>
      </c>
      <c r="U21" s="17" t="s">
        <v>6</v>
      </c>
      <c r="V21" s="18">
        <v>86807.864735285577</v>
      </c>
      <c r="W21" s="18">
        <f>Emploi1!F16+Emploi1!J6</f>
        <v>1402329.9170523006</v>
      </c>
      <c r="X21" s="19">
        <f t="shared" si="10"/>
        <v>6.1902597726614737E-2</v>
      </c>
      <c r="Z21" s="17" t="s">
        <v>8</v>
      </c>
      <c r="AA21" s="25">
        <v>54104.244456237677</v>
      </c>
      <c r="AB21" s="26">
        <v>1202671.755394269</v>
      </c>
      <c r="AC21" s="19">
        <f>AA21/AB21</f>
        <v>4.4986709144508689E-2</v>
      </c>
      <c r="AE21" s="14"/>
      <c r="AF21" s="16"/>
      <c r="AG21" s="16"/>
      <c r="AH21" s="15"/>
      <c r="AJ21" s="17" t="s">
        <v>6</v>
      </c>
      <c r="AK21" s="28">
        <v>264499.71853139537</v>
      </c>
      <c r="AL21" s="27">
        <f>Emploi1!B16</f>
        <v>1285896.603839525</v>
      </c>
      <c r="AM21" s="19">
        <f t="shared" si="11"/>
        <v>0.20569283544387051</v>
      </c>
    </row>
    <row r="22" spans="1:39">
      <c r="A22" s="20" t="s">
        <v>9</v>
      </c>
      <c r="B22" s="18">
        <v>473337.72880616749</v>
      </c>
      <c r="C22" s="18">
        <v>2298584.3028519941</v>
      </c>
      <c r="D22" s="19">
        <f t="shared" si="6"/>
        <v>0.20592576405349519</v>
      </c>
      <c r="F22" s="20" t="s">
        <v>9</v>
      </c>
      <c r="G22" s="18">
        <f>Emploi1!F7+Emploi1!J7</f>
        <v>165874.86645776458</v>
      </c>
      <c r="H22" s="18">
        <f>Emploi1!B17+Emploi1!F7+Emploi1!J7</f>
        <v>2464459.1693097586</v>
      </c>
      <c r="I22" s="19">
        <f t="shared" si="7"/>
        <v>6.7306802451193595E-2</v>
      </c>
      <c r="K22" s="20" t="s">
        <v>10</v>
      </c>
      <c r="L22" s="21">
        <v>29625.448477490027</v>
      </c>
      <c r="M22" s="22">
        <v>1315522.0523170151</v>
      </c>
      <c r="N22" s="19">
        <f>L22/M22</f>
        <v>2.2519917796369159E-2</v>
      </c>
      <c r="P22" s="20" t="s">
        <v>10</v>
      </c>
      <c r="Q22" s="23">
        <v>7671.2522564429146</v>
      </c>
      <c r="R22" s="22">
        <v>457577.2311936671</v>
      </c>
      <c r="S22" s="19">
        <f>Q22/R22</f>
        <v>1.6764934383713025E-2</v>
      </c>
      <c r="U22" s="20" t="s">
        <v>9</v>
      </c>
      <c r="V22" s="18">
        <v>123279.53578041155</v>
      </c>
      <c r="W22" s="18">
        <f>Emploi1!F17+Emploi1!J7</f>
        <v>2464459.1693097586</v>
      </c>
      <c r="X22" s="19">
        <f t="shared" si="10"/>
        <v>5.0022957294496163E-2</v>
      </c>
      <c r="Z22" s="20" t="s">
        <v>10</v>
      </c>
      <c r="AA22" s="25">
        <v>189161.79564799415</v>
      </c>
      <c r="AB22" s="26">
        <v>2190762.1644905773</v>
      </c>
      <c r="AC22" s="19">
        <f>AA22/AB22</f>
        <v>8.634519927085757E-2</v>
      </c>
      <c r="AE22" s="7"/>
      <c r="AF22" s="16"/>
      <c r="AG22" s="16"/>
      <c r="AH22" s="15"/>
      <c r="AJ22" s="20" t="s">
        <v>9</v>
      </c>
      <c r="AK22" s="28">
        <v>469897.59849446273</v>
      </c>
      <c r="AL22" s="27">
        <f>Emploi1!B17</f>
        <v>2298584.3028519941</v>
      </c>
      <c r="AM22" s="19">
        <f t="shared" si="11"/>
        <v>0.20442913401585144</v>
      </c>
    </row>
    <row r="23" spans="1:39">
      <c r="A23" s="17" t="s">
        <v>7</v>
      </c>
      <c r="B23" s="18">
        <v>137511.00019247018</v>
      </c>
      <c r="C23" s="18">
        <v>896375.98811752058</v>
      </c>
      <c r="D23" s="19">
        <f t="shared" si="6"/>
        <v>0.15340772400793229</v>
      </c>
      <c r="F23" s="17" t="s">
        <v>7</v>
      </c>
      <c r="G23" s="18">
        <f>Emploi1!F8+Emploi1!J8</f>
        <v>116973.35803325425</v>
      </c>
      <c r="H23" s="18">
        <f>Emploi1!B18+Emploi1!F8+Emploi1!J8</f>
        <v>1013349.3461507749</v>
      </c>
      <c r="I23" s="19">
        <f t="shared" si="7"/>
        <v>0.11543241082414429</v>
      </c>
      <c r="U23" s="17" t="s">
        <v>7</v>
      </c>
      <c r="V23" s="18">
        <v>82454.141323072035</v>
      </c>
      <c r="W23" s="18">
        <f>Emploi1!F18+Emploi1!J8</f>
        <v>1013349.3461507749</v>
      </c>
      <c r="X23" s="19">
        <f t="shared" si="10"/>
        <v>8.1367932624889464E-2</v>
      </c>
      <c r="AE23" s="14"/>
      <c r="AF23" s="16"/>
      <c r="AG23" s="16"/>
      <c r="AH23" s="15"/>
      <c r="AJ23" s="17" t="s">
        <v>7</v>
      </c>
      <c r="AK23" s="28">
        <v>270139.31781731651</v>
      </c>
      <c r="AL23" s="27">
        <f>Emploi1!B18</f>
        <v>896375.98811752058</v>
      </c>
      <c r="AM23" s="19">
        <f t="shared" si="11"/>
        <v>0.30136831128713759</v>
      </c>
    </row>
    <row r="24" spans="1:39" ht="15.75">
      <c r="A24" s="17" t="s">
        <v>8</v>
      </c>
      <c r="B24" s="18">
        <v>335826.72861370083</v>
      </c>
      <c r="C24" s="18">
        <v>1402208.3147344524</v>
      </c>
      <c r="D24" s="19">
        <f t="shared" si="6"/>
        <v>0.23949845760064478</v>
      </c>
      <c r="F24" s="17" t="s">
        <v>8</v>
      </c>
      <c r="G24" s="18">
        <f>Emploi1!F9+Emploi1!J9</f>
        <v>48901.508424510364</v>
      </c>
      <c r="H24" s="18">
        <f>Emploi1!B19+Emploi1!F9+Emploi1!J9</f>
        <v>1451109.8231589627</v>
      </c>
      <c r="I24" s="19">
        <f t="shared" si="7"/>
        <v>3.3699384873610232E-2</v>
      </c>
      <c r="U24" s="17" t="s">
        <v>8</v>
      </c>
      <c r="V24" s="18">
        <v>40825.394457339564</v>
      </c>
      <c r="W24" s="18">
        <f>Emploi1!F19+Emploi1!J9</f>
        <v>1451109.8231589627</v>
      </c>
      <c r="X24" s="19">
        <f t="shared" si="10"/>
        <v>2.8133910890676482E-2</v>
      </c>
      <c r="Z24" s="34">
        <v>16</v>
      </c>
      <c r="AA24" s="34" t="s">
        <v>76</v>
      </c>
      <c r="AE24" s="14"/>
      <c r="AF24" s="16"/>
      <c r="AG24" s="16"/>
      <c r="AH24" s="15"/>
      <c r="AJ24" s="17" t="s">
        <v>8</v>
      </c>
      <c r="AK24" s="28">
        <v>199758.28067714247</v>
      </c>
      <c r="AL24" s="27">
        <f>Emploi1!B19</f>
        <v>1402208.3147344524</v>
      </c>
      <c r="AM24" s="19">
        <f t="shared" si="11"/>
        <v>0.14245977475534533</v>
      </c>
    </row>
    <row r="26" spans="1:39">
      <c r="AA26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3"/>
  <sheetViews>
    <sheetView tabSelected="1" topLeftCell="M1" zoomScaleNormal="100" workbookViewId="0">
      <selection activeCell="S18" sqref="S18"/>
    </sheetView>
  </sheetViews>
  <sheetFormatPr baseColWidth="10" defaultRowHeight="15"/>
  <cols>
    <col min="1" max="1" width="16.42578125" customWidth="1"/>
  </cols>
  <sheetData>
    <row r="1" spans="1:25" ht="15.75">
      <c r="A1" s="34">
        <v>21</v>
      </c>
      <c r="B1" s="34" t="s">
        <v>12</v>
      </c>
      <c r="C1" s="14"/>
      <c r="D1" s="14"/>
      <c r="F1" s="34">
        <v>27</v>
      </c>
      <c r="G1" s="34" t="s">
        <v>24</v>
      </c>
      <c r="M1" s="34" t="s">
        <v>44</v>
      </c>
      <c r="N1" s="34" t="s">
        <v>43</v>
      </c>
      <c r="O1" s="14"/>
      <c r="P1" s="14"/>
      <c r="R1" s="34">
        <v>31</v>
      </c>
      <c r="S1" s="34" t="s">
        <v>57</v>
      </c>
      <c r="T1" s="14"/>
      <c r="U1" s="14"/>
      <c r="W1" s="34">
        <v>35</v>
      </c>
      <c r="X1" s="34" t="s">
        <v>63</v>
      </c>
      <c r="Y1" s="33"/>
    </row>
    <row r="2" spans="1:25">
      <c r="A2" s="14"/>
      <c r="B2" s="14"/>
      <c r="C2" s="14"/>
      <c r="D2" s="14"/>
      <c r="E2" s="8"/>
      <c r="M2" s="14"/>
      <c r="N2" s="14"/>
      <c r="O2" s="14"/>
      <c r="P2" s="14"/>
      <c r="R2" s="14"/>
      <c r="S2" s="14"/>
      <c r="T2" s="14"/>
      <c r="U2" s="14"/>
      <c r="X2" s="14"/>
      <c r="Y2" s="14"/>
    </row>
    <row r="3" spans="1:25">
      <c r="A3" s="17"/>
      <c r="B3" s="17" t="s">
        <v>0</v>
      </c>
      <c r="C3" s="17" t="s">
        <v>1</v>
      </c>
      <c r="D3" s="17" t="s">
        <v>2</v>
      </c>
      <c r="E3" s="8"/>
      <c r="H3" s="14" t="s">
        <v>23</v>
      </c>
      <c r="M3" s="17" t="s">
        <v>31</v>
      </c>
      <c r="N3" s="17" t="s">
        <v>0</v>
      </c>
      <c r="O3" s="17" t="s">
        <v>1</v>
      </c>
      <c r="P3" s="17" t="s">
        <v>2</v>
      </c>
      <c r="R3" s="17"/>
      <c r="S3" s="17" t="s">
        <v>0</v>
      </c>
      <c r="T3" s="17" t="s">
        <v>1</v>
      </c>
      <c r="U3" s="17" t="s">
        <v>2</v>
      </c>
      <c r="W3" s="14" t="s">
        <v>28</v>
      </c>
      <c r="X3" s="14">
        <v>15981</v>
      </c>
    </row>
    <row r="4" spans="1:25">
      <c r="A4" s="17" t="s">
        <v>4</v>
      </c>
      <c r="B4" s="35">
        <v>1252832.2940063477</v>
      </c>
      <c r="C4" s="35">
        <v>1693971.3261051178</v>
      </c>
      <c r="D4" s="19">
        <f>B4/C4</f>
        <v>0.73958294021831883</v>
      </c>
      <c r="E4" s="8"/>
      <c r="M4" s="17" t="s">
        <v>32</v>
      </c>
      <c r="N4" s="38">
        <v>3</v>
      </c>
      <c r="O4" s="17">
        <v>8</v>
      </c>
      <c r="P4" s="39">
        <f>N4/O4</f>
        <v>0.375</v>
      </c>
      <c r="R4" s="17" t="s">
        <v>26</v>
      </c>
      <c r="S4" s="37">
        <v>3163</v>
      </c>
      <c r="T4" s="38">
        <v>18056</v>
      </c>
      <c r="U4" s="39">
        <f>S4/T4</f>
        <v>0.17517722640673461</v>
      </c>
    </row>
    <row r="5" spans="1:25" ht="15.75">
      <c r="A5" s="17" t="s">
        <v>3</v>
      </c>
      <c r="B5" s="35">
        <v>890916.66173553467</v>
      </c>
      <c r="C5" s="35">
        <v>1858711.9387531281</v>
      </c>
      <c r="D5" s="19">
        <f t="shared" ref="D5:D11" si="0">B5/C5</f>
        <v>0.47931938411779101</v>
      </c>
      <c r="E5" s="8"/>
      <c r="F5" s="34">
        <v>28</v>
      </c>
      <c r="G5" s="34" t="s">
        <v>25</v>
      </c>
      <c r="M5" s="17" t="s">
        <v>33</v>
      </c>
      <c r="N5" s="38">
        <v>15</v>
      </c>
      <c r="O5" s="17">
        <v>35</v>
      </c>
      <c r="P5" s="39">
        <f t="shared" ref="P5:P13" si="1">N5/O5</f>
        <v>0.42857142857142855</v>
      </c>
      <c r="R5" s="17" t="s">
        <v>27</v>
      </c>
      <c r="S5" s="37">
        <v>2481</v>
      </c>
      <c r="T5" s="38">
        <v>12411</v>
      </c>
      <c r="U5" s="39">
        <f t="shared" ref="U5:U6" si="2">S5/T5</f>
        <v>0.19990331157843849</v>
      </c>
    </row>
    <row r="6" spans="1:25" ht="15.75">
      <c r="A6" s="17" t="s">
        <v>5</v>
      </c>
      <c r="B6" s="35">
        <v>936424.79621696472</v>
      </c>
      <c r="C6" s="35">
        <v>1175304.6862182617</v>
      </c>
      <c r="D6" s="19">
        <f t="shared" si="0"/>
        <v>0.79675067001567668</v>
      </c>
      <c r="E6" s="8"/>
      <c r="M6" s="17" t="s">
        <v>34</v>
      </c>
      <c r="N6" s="38">
        <v>68</v>
      </c>
      <c r="O6" s="17">
        <v>159</v>
      </c>
      <c r="P6" s="39">
        <f t="shared" si="1"/>
        <v>0.42767295597484278</v>
      </c>
      <c r="R6" s="17" t="s">
        <v>28</v>
      </c>
      <c r="S6" s="40">
        <v>5644</v>
      </c>
      <c r="T6" s="38">
        <v>30467</v>
      </c>
      <c r="U6" s="39">
        <f t="shared" si="2"/>
        <v>0.18524961433682344</v>
      </c>
      <c r="W6" s="34">
        <v>36</v>
      </c>
      <c r="X6" s="34" t="s">
        <v>64</v>
      </c>
      <c r="Y6" s="14"/>
    </row>
    <row r="7" spans="1:25">
      <c r="A7" s="17" t="s">
        <v>6</v>
      </c>
      <c r="B7" s="35">
        <v>1539239.7897338867</v>
      </c>
      <c r="C7" s="35">
        <v>2183514.2836513519</v>
      </c>
      <c r="D7" s="19">
        <f t="shared" si="0"/>
        <v>0.7049368997760409</v>
      </c>
      <c r="E7" s="8"/>
      <c r="G7" s="17"/>
      <c r="H7" s="17" t="s">
        <v>0</v>
      </c>
      <c r="I7" s="17" t="s">
        <v>1</v>
      </c>
      <c r="J7" s="17" t="s">
        <v>2</v>
      </c>
      <c r="M7" s="17" t="s">
        <v>35</v>
      </c>
      <c r="N7" s="38">
        <v>174</v>
      </c>
      <c r="O7" s="17">
        <v>181</v>
      </c>
      <c r="P7" s="39">
        <f t="shared" si="1"/>
        <v>0.96132596685082872</v>
      </c>
      <c r="X7" s="14"/>
      <c r="Y7" s="14"/>
    </row>
    <row r="8" spans="1:25" ht="15.75">
      <c r="A8" s="20" t="s">
        <v>9</v>
      </c>
      <c r="B8" s="35">
        <v>2101679.3517150879</v>
      </c>
      <c r="C8" s="35">
        <v>3323283.3313026428</v>
      </c>
      <c r="D8" s="19">
        <f t="shared" si="0"/>
        <v>0.63241052362853545</v>
      </c>
      <c r="E8" s="8"/>
      <c r="G8" s="17" t="s">
        <v>26</v>
      </c>
      <c r="H8" s="37">
        <v>19248</v>
      </c>
      <c r="I8" s="38">
        <v>19659</v>
      </c>
      <c r="J8" s="39">
        <f>H8/I8</f>
        <v>0.97909354494124823</v>
      </c>
      <c r="M8" s="17" t="s">
        <v>36</v>
      </c>
      <c r="N8" s="38">
        <v>117</v>
      </c>
      <c r="O8" s="17">
        <v>177</v>
      </c>
      <c r="P8" s="39">
        <f t="shared" si="1"/>
        <v>0.66101694915254239</v>
      </c>
      <c r="R8" s="34">
        <v>32</v>
      </c>
      <c r="S8" s="34" t="s">
        <v>58</v>
      </c>
      <c r="W8" s="17" t="s">
        <v>26</v>
      </c>
      <c r="X8" s="37">
        <v>411</v>
      </c>
    </row>
    <row r="9" spans="1:25" s="14" customFormat="1">
      <c r="A9" s="20" t="s">
        <v>13</v>
      </c>
      <c r="B9" s="35">
        <v>2143748.9557418823</v>
      </c>
      <c r="C9" s="35">
        <v>3552683.2648582458</v>
      </c>
      <c r="D9" s="19">
        <f t="shared" si="0"/>
        <v>0.60341685310002413</v>
      </c>
      <c r="E9" s="8"/>
      <c r="G9" s="17" t="s">
        <v>27</v>
      </c>
      <c r="H9" s="37">
        <v>13446</v>
      </c>
      <c r="I9" s="38">
        <v>13450</v>
      </c>
      <c r="J9" s="39">
        <f t="shared" ref="J9:J10" si="3">H9/I9</f>
        <v>0.99970260223048324</v>
      </c>
      <c r="M9" s="17" t="s">
        <v>37</v>
      </c>
      <c r="N9" s="38">
        <v>12</v>
      </c>
      <c r="O9" s="17">
        <v>14</v>
      </c>
      <c r="P9" s="39">
        <f t="shared" si="1"/>
        <v>0.8571428571428571</v>
      </c>
      <c r="W9" s="17" t="s">
        <v>27</v>
      </c>
      <c r="X9" s="37">
        <v>4</v>
      </c>
    </row>
    <row r="10" spans="1:25">
      <c r="A10" s="17" t="s">
        <v>7</v>
      </c>
      <c r="B10" s="35">
        <v>1384060.9706268311</v>
      </c>
      <c r="C10" s="35">
        <v>2012707.8611793518</v>
      </c>
      <c r="D10" s="19">
        <f t="shared" si="0"/>
        <v>0.68766113419750674</v>
      </c>
      <c r="G10" s="17" t="s">
        <v>28</v>
      </c>
      <c r="H10" s="40">
        <v>32694</v>
      </c>
      <c r="I10" s="38">
        <v>33109</v>
      </c>
      <c r="J10" s="39">
        <f t="shared" si="3"/>
        <v>0.98746564378265733</v>
      </c>
      <c r="M10" s="17" t="s">
        <v>38</v>
      </c>
      <c r="N10" s="38">
        <v>1376</v>
      </c>
      <c r="O10" s="17">
        <v>1561</v>
      </c>
      <c r="P10" s="39">
        <f t="shared" si="1"/>
        <v>0.88148622677770661</v>
      </c>
      <c r="S10" t="s">
        <v>23</v>
      </c>
      <c r="W10" s="17" t="s">
        <v>28</v>
      </c>
      <c r="X10" s="40">
        <v>415</v>
      </c>
    </row>
    <row r="11" spans="1:25">
      <c r="A11" s="17" t="s">
        <v>8</v>
      </c>
      <c r="B11" s="35">
        <v>759687.98511505127</v>
      </c>
      <c r="C11" s="35">
        <v>1539975.403678894</v>
      </c>
      <c r="D11" s="19">
        <f t="shared" si="0"/>
        <v>0.49331176543483068</v>
      </c>
      <c r="M11" s="17" t="s">
        <v>39</v>
      </c>
      <c r="N11" s="38">
        <v>2935</v>
      </c>
      <c r="O11" s="17">
        <v>4694</v>
      </c>
      <c r="P11" s="39">
        <f t="shared" si="1"/>
        <v>0.62526629740093742</v>
      </c>
    </row>
    <row r="12" spans="1:25">
      <c r="M12" s="17" t="s">
        <v>40</v>
      </c>
      <c r="N12" s="38">
        <v>1249</v>
      </c>
      <c r="O12" s="17">
        <v>2133</v>
      </c>
      <c r="P12" s="39">
        <f t="shared" si="1"/>
        <v>0.58556024378809191</v>
      </c>
    </row>
    <row r="13" spans="1:25" ht="15.75">
      <c r="A13" s="34">
        <v>22</v>
      </c>
      <c r="B13" s="34" t="s">
        <v>14</v>
      </c>
      <c r="F13" s="34">
        <v>29</v>
      </c>
      <c r="G13" s="34" t="s">
        <v>29</v>
      </c>
      <c r="I13" s="14"/>
      <c r="J13" s="14"/>
      <c r="M13" s="17" t="s">
        <v>41</v>
      </c>
      <c r="N13" s="38">
        <f>SUM(N4:N12)</f>
        <v>5949</v>
      </c>
      <c r="O13" s="38">
        <f>SUM(O4:O12)</f>
        <v>8962</v>
      </c>
      <c r="P13" s="39">
        <f t="shared" si="1"/>
        <v>0.66380272260656104</v>
      </c>
      <c r="R13" s="34">
        <v>33</v>
      </c>
      <c r="S13" s="34" t="s">
        <v>59</v>
      </c>
      <c r="W13" s="34">
        <v>37</v>
      </c>
      <c r="X13" s="34" t="s">
        <v>65</v>
      </c>
    </row>
    <row r="14" spans="1:25">
      <c r="G14" s="14"/>
      <c r="H14" s="14"/>
      <c r="I14" s="14"/>
      <c r="J14" s="14"/>
    </row>
    <row r="15" spans="1:25">
      <c r="A15" s="17" t="s">
        <v>15</v>
      </c>
      <c r="B15" s="36">
        <v>1.3240000000000001</v>
      </c>
      <c r="G15" s="17"/>
      <c r="H15" s="17" t="s">
        <v>0</v>
      </c>
      <c r="I15" s="17" t="s">
        <v>1</v>
      </c>
      <c r="J15" s="17" t="s">
        <v>2</v>
      </c>
      <c r="S15" s="14" t="s">
        <v>23</v>
      </c>
      <c r="X15" s="14" t="s">
        <v>23</v>
      </c>
    </row>
    <row r="16" spans="1:25" ht="15.75">
      <c r="A16" s="17" t="s">
        <v>17</v>
      </c>
      <c r="B16" s="36">
        <v>0.65200000000000002</v>
      </c>
      <c r="G16" s="17" t="s">
        <v>26</v>
      </c>
      <c r="H16" s="37">
        <v>411</v>
      </c>
      <c r="I16" s="38">
        <v>19659</v>
      </c>
      <c r="J16" s="39">
        <f>H16/I16</f>
        <v>2.0906455058751716E-2</v>
      </c>
      <c r="M16" s="34" t="s">
        <v>50</v>
      </c>
      <c r="N16" s="34" t="s">
        <v>45</v>
      </c>
      <c r="O16" s="14"/>
      <c r="P16" s="14"/>
    </row>
    <row r="17" spans="1:24">
      <c r="A17" s="17" t="s">
        <v>16</v>
      </c>
      <c r="B17" s="36">
        <v>0.309</v>
      </c>
      <c r="G17" s="17" t="s">
        <v>27</v>
      </c>
      <c r="H17" s="37">
        <v>4</v>
      </c>
      <c r="I17" s="38">
        <v>13450</v>
      </c>
      <c r="J17" s="39">
        <f t="shared" ref="J17:J18" si="4">H17/I17</f>
        <v>2.9739776951672863E-4</v>
      </c>
      <c r="M17" s="14"/>
      <c r="N17" s="14"/>
      <c r="O17" s="14"/>
      <c r="P17" s="14"/>
    </row>
    <row r="18" spans="1:24" ht="15.75">
      <c r="G18" s="17" t="s">
        <v>28</v>
      </c>
      <c r="H18" s="40">
        <v>415</v>
      </c>
      <c r="I18" s="38">
        <v>33109</v>
      </c>
      <c r="J18" s="39">
        <f t="shared" si="4"/>
        <v>1.2534356217342717E-2</v>
      </c>
      <c r="M18" s="17" t="s">
        <v>46</v>
      </c>
      <c r="N18" s="17" t="s">
        <v>0</v>
      </c>
      <c r="O18" s="17" t="s">
        <v>1</v>
      </c>
      <c r="P18" s="17" t="s">
        <v>2</v>
      </c>
      <c r="R18" s="34">
        <v>34</v>
      </c>
      <c r="S18" s="34" t="s">
        <v>62</v>
      </c>
      <c r="T18" s="14"/>
      <c r="U18" s="14"/>
      <c r="W18" s="34">
        <v>38</v>
      </c>
      <c r="X18" s="34" t="s">
        <v>66</v>
      </c>
    </row>
    <row r="19" spans="1:24" ht="15.75">
      <c r="A19" s="34">
        <v>23</v>
      </c>
      <c r="B19" s="34" t="s">
        <v>18</v>
      </c>
      <c r="M19" s="17" t="s">
        <v>47</v>
      </c>
      <c r="N19" s="17">
        <v>1322</v>
      </c>
      <c r="O19" s="17">
        <v>1429</v>
      </c>
      <c r="P19" s="39">
        <f t="shared" ref="P19:P22" si="5">N19/O19</f>
        <v>0.92512246326102165</v>
      </c>
      <c r="R19" s="14"/>
      <c r="S19" s="14"/>
      <c r="T19" s="14"/>
      <c r="U19" s="14"/>
    </row>
    <row r="20" spans="1:24">
      <c r="M20" s="17" t="s">
        <v>48</v>
      </c>
      <c r="N20" s="38">
        <v>12</v>
      </c>
      <c r="O20" s="17">
        <v>19</v>
      </c>
      <c r="P20" s="39">
        <f t="shared" si="5"/>
        <v>0.63157894736842102</v>
      </c>
      <c r="R20" s="17"/>
      <c r="S20" s="17" t="s">
        <v>60</v>
      </c>
      <c r="T20" s="17" t="s">
        <v>61</v>
      </c>
      <c r="U20" s="17" t="s">
        <v>2</v>
      </c>
      <c r="X20" s="14" t="s">
        <v>23</v>
      </c>
    </row>
    <row r="21" spans="1:24" ht="15.75">
      <c r="A21" t="s">
        <v>15</v>
      </c>
      <c r="B21" s="31">
        <v>0.83899999999999997</v>
      </c>
      <c r="F21" s="34" t="s">
        <v>42</v>
      </c>
      <c r="G21" s="34" t="s">
        <v>30</v>
      </c>
      <c r="I21" s="14"/>
      <c r="J21" s="14"/>
      <c r="M21" s="17" t="s">
        <v>49</v>
      </c>
      <c r="N21" s="38">
        <v>1409</v>
      </c>
      <c r="O21" s="17">
        <v>1551</v>
      </c>
      <c r="P21" s="39">
        <f t="shared" si="5"/>
        <v>0.90844616376531273</v>
      </c>
      <c r="R21" s="17">
        <v>2009</v>
      </c>
      <c r="S21" s="41">
        <v>3.5529999999999999</v>
      </c>
      <c r="T21" s="42">
        <v>1493.5</v>
      </c>
      <c r="U21" s="39">
        <f>S21/T21</f>
        <v>2.3789755607633075E-3</v>
      </c>
    </row>
    <row r="22" spans="1:24">
      <c r="G22" s="14"/>
      <c r="H22" s="14"/>
      <c r="I22" s="14"/>
      <c r="J22" s="14"/>
      <c r="M22" s="17" t="s">
        <v>41</v>
      </c>
      <c r="N22" s="38">
        <f>SUM(N19:N21)</f>
        <v>2743</v>
      </c>
      <c r="O22" s="38">
        <f>SUM(O19:O21)</f>
        <v>2999</v>
      </c>
      <c r="P22" s="39">
        <f t="shared" si="5"/>
        <v>0.91463821273757917</v>
      </c>
      <c r="R22" s="17">
        <v>2010</v>
      </c>
      <c r="S22" s="41">
        <v>4.5955000000000004</v>
      </c>
      <c r="T22" s="42">
        <v>1571.3</v>
      </c>
      <c r="U22" s="39">
        <f t="shared" ref="U22:U23" si="6">S22/T22</f>
        <v>2.9246483803220267E-3</v>
      </c>
    </row>
    <row r="23" spans="1:24" ht="15.75">
      <c r="A23" s="34">
        <v>24</v>
      </c>
      <c r="B23" s="34" t="s">
        <v>19</v>
      </c>
      <c r="G23" s="17" t="s">
        <v>31</v>
      </c>
      <c r="H23" s="17" t="s">
        <v>0</v>
      </c>
      <c r="I23" s="17" t="s">
        <v>1</v>
      </c>
      <c r="J23" s="17" t="s">
        <v>2</v>
      </c>
      <c r="R23" s="17">
        <v>2011</v>
      </c>
      <c r="S23" s="41">
        <v>4.6022999999999996</v>
      </c>
      <c r="T23" s="42">
        <v>1743.3</v>
      </c>
      <c r="U23" s="39">
        <f t="shared" si="6"/>
        <v>2.6399931165031836E-3</v>
      </c>
      <c r="W23" s="34">
        <v>39</v>
      </c>
      <c r="X23" s="34" t="s">
        <v>67</v>
      </c>
    </row>
    <row r="24" spans="1:24">
      <c r="G24" s="17" t="s">
        <v>32</v>
      </c>
      <c r="H24" s="38">
        <v>4</v>
      </c>
      <c r="I24" s="17">
        <v>7</v>
      </c>
      <c r="J24" s="39">
        <f>H24/I24</f>
        <v>0.5714285714285714</v>
      </c>
    </row>
    <row r="25" spans="1:24" ht="15.75">
      <c r="A25" s="14" t="s">
        <v>15</v>
      </c>
      <c r="B25" s="31">
        <v>0.75700000000000001</v>
      </c>
      <c r="G25" s="17" t="s">
        <v>33</v>
      </c>
      <c r="H25" s="38">
        <v>29</v>
      </c>
      <c r="I25" s="17">
        <v>39</v>
      </c>
      <c r="J25" s="39">
        <f t="shared" ref="J25:J33" si="7">H25/I25</f>
        <v>0.74358974358974361</v>
      </c>
      <c r="M25" s="34" t="s">
        <v>55</v>
      </c>
      <c r="N25" s="34" t="s">
        <v>51</v>
      </c>
      <c r="O25" s="14"/>
      <c r="P25" s="14"/>
      <c r="X25" s="14" t="s">
        <v>23</v>
      </c>
    </row>
    <row r="26" spans="1:24">
      <c r="G26" s="17" t="s">
        <v>34</v>
      </c>
      <c r="H26" s="38">
        <v>125</v>
      </c>
      <c r="I26" s="17">
        <v>182</v>
      </c>
      <c r="J26" s="39">
        <f t="shared" si="7"/>
        <v>0.68681318681318682</v>
      </c>
      <c r="M26" s="14"/>
      <c r="N26" s="14"/>
      <c r="O26" s="14"/>
      <c r="P26" s="14"/>
    </row>
    <row r="27" spans="1:24" ht="15.75">
      <c r="A27" s="34">
        <v>25</v>
      </c>
      <c r="B27" s="34" t="s">
        <v>20</v>
      </c>
      <c r="G27" s="17" t="s">
        <v>35</v>
      </c>
      <c r="H27" s="38">
        <v>177</v>
      </c>
      <c r="I27" s="17">
        <v>208</v>
      </c>
      <c r="J27" s="39">
        <f t="shared" si="7"/>
        <v>0.85096153846153844</v>
      </c>
      <c r="M27" s="17"/>
      <c r="N27" s="17" t="s">
        <v>0</v>
      </c>
      <c r="O27" s="17" t="s">
        <v>1</v>
      </c>
      <c r="P27" s="17" t="s">
        <v>2</v>
      </c>
    </row>
    <row r="28" spans="1:24" ht="15.75">
      <c r="G28" s="17" t="s">
        <v>36</v>
      </c>
      <c r="H28" s="38">
        <v>136</v>
      </c>
      <c r="I28" s="17">
        <v>267</v>
      </c>
      <c r="J28" s="39">
        <f t="shared" si="7"/>
        <v>0.50936329588014984</v>
      </c>
      <c r="M28" s="17" t="s">
        <v>52</v>
      </c>
      <c r="N28" s="17">
        <v>623</v>
      </c>
      <c r="O28" s="17">
        <v>729</v>
      </c>
      <c r="P28" s="39">
        <f>N28/O28</f>
        <v>0.85459533607681759</v>
      </c>
      <c r="W28" s="34">
        <v>40</v>
      </c>
      <c r="X28" s="34" t="s">
        <v>68</v>
      </c>
    </row>
    <row r="29" spans="1:24">
      <c r="A29" s="14" t="s">
        <v>21</v>
      </c>
      <c r="B29" s="32">
        <v>0.75</v>
      </c>
      <c r="G29" s="17" t="s">
        <v>37</v>
      </c>
      <c r="H29" s="38">
        <v>8</v>
      </c>
      <c r="I29" s="17">
        <v>17</v>
      </c>
      <c r="J29" s="39">
        <f t="shared" si="7"/>
        <v>0.47058823529411764</v>
      </c>
      <c r="M29" s="14"/>
      <c r="N29" s="14"/>
      <c r="O29" s="14"/>
      <c r="P29" s="14"/>
    </row>
    <row r="30" spans="1:24" ht="15.75">
      <c r="G30" s="17" t="s">
        <v>38</v>
      </c>
      <c r="H30" s="38">
        <v>666</v>
      </c>
      <c r="I30" s="17">
        <v>946</v>
      </c>
      <c r="J30" s="39">
        <f t="shared" si="7"/>
        <v>0.70401691331923888</v>
      </c>
      <c r="M30" s="34" t="s">
        <v>56</v>
      </c>
      <c r="N30" s="34" t="s">
        <v>53</v>
      </c>
      <c r="O30" s="14"/>
      <c r="P30" s="14"/>
    </row>
    <row r="31" spans="1:24" ht="15.75">
      <c r="A31" s="34">
        <v>26</v>
      </c>
      <c r="B31" s="34" t="s">
        <v>22</v>
      </c>
      <c r="G31" s="17" t="s">
        <v>39</v>
      </c>
      <c r="H31" s="38">
        <v>1423</v>
      </c>
      <c r="I31" s="17">
        <v>3050</v>
      </c>
      <c r="J31" s="39">
        <f t="shared" si="7"/>
        <v>0.46655737704918032</v>
      </c>
      <c r="M31" s="14"/>
      <c r="N31" s="14"/>
      <c r="O31" s="14"/>
      <c r="P31" s="14"/>
      <c r="X31" s="14" t="s">
        <v>23</v>
      </c>
    </row>
    <row r="32" spans="1:24">
      <c r="G32" s="17" t="s">
        <v>40</v>
      </c>
      <c r="H32" s="38">
        <v>616</v>
      </c>
      <c r="I32" s="17">
        <v>1260</v>
      </c>
      <c r="J32" s="39">
        <f t="shared" si="7"/>
        <v>0.48888888888888887</v>
      </c>
      <c r="M32" s="17"/>
      <c r="N32" s="17" t="s">
        <v>0</v>
      </c>
      <c r="O32" s="17" t="s">
        <v>1</v>
      </c>
      <c r="P32" s="17" t="s">
        <v>2</v>
      </c>
    </row>
    <row r="33" spans="2:16">
      <c r="B33" t="s">
        <v>23</v>
      </c>
      <c r="G33" s="17" t="s">
        <v>41</v>
      </c>
      <c r="H33" s="38">
        <f>SUM(H24:H32)</f>
        <v>3184</v>
      </c>
      <c r="I33" s="38">
        <f>SUM(I24:I32)</f>
        <v>5976</v>
      </c>
      <c r="J33" s="39">
        <f t="shared" si="7"/>
        <v>0.53279785809906288</v>
      </c>
      <c r="M33" s="17" t="s">
        <v>54</v>
      </c>
      <c r="N33" s="17">
        <v>14692</v>
      </c>
      <c r="O33" s="17">
        <v>15200</v>
      </c>
      <c r="P33" s="39">
        <f>N33/O33</f>
        <v>0.96657894736842109</v>
      </c>
    </row>
  </sheetData>
  <pageMargins left="0.7" right="0.7" top="0.75" bottom="0.75" header="0.3" footer="0.3"/>
  <pageSetup paperSize="9" scale="95" orientation="landscape" r:id="rId1"/>
  <colBreaks count="1" manualBreakCount="1">
    <brk id="2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Emploi1</vt:lpstr>
      <vt:lpstr>Emploi2</vt:lpstr>
      <vt:lpstr>Education &amp; Formation</vt:lpstr>
      <vt:lpstr>'Education &amp; Formation'!Zone_d_impression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DOE</dc:creator>
  <cp:lastModifiedBy>User</cp:lastModifiedBy>
  <cp:lastPrinted>2013-07-08T10:51:08Z</cp:lastPrinted>
  <dcterms:created xsi:type="dcterms:W3CDTF">2013-06-17T10:30:34Z</dcterms:created>
  <dcterms:modified xsi:type="dcterms:W3CDTF">2018-05-18T14:37:31Z</dcterms:modified>
</cp:coreProperties>
</file>